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E61F4496-09EB-446B-9DCC-3B665D44A8A4}" xr6:coauthVersionLast="36" xr6:coauthVersionMax="36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0" yWindow="0" windowWidth="8445" windowHeight="4650" xr2:uid="{00000000-000D-0000-FFFF-FFFF00000000}"/>
  </bookViews>
  <sheets>
    <sheet name="NEF_ND" sheetId="1" r:id="rId1"/>
  </sheets>
  <definedNames>
    <definedName name="ANEXO">#REF!</definedName>
    <definedName name="_xlnm.Print_Area" localSheetId="0">NEF_ND!$B$1:$G$309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D226" i="1"/>
  <c r="D191" i="1"/>
  <c r="D228" i="1" l="1"/>
  <c r="D193" i="1" l="1"/>
  <c r="G176" i="1" l="1"/>
  <c r="E160" i="1"/>
  <c r="F132" i="1" s="1"/>
  <c r="D97" i="1" l="1"/>
  <c r="G82" i="1" l="1"/>
  <c r="G80" i="1"/>
  <c r="D73" i="1"/>
  <c r="F48" i="1" s="1"/>
  <c r="F41" i="1"/>
  <c r="E211" i="1" l="1"/>
  <c r="D117" i="1" l="1"/>
  <c r="E116" i="1" s="1"/>
  <c r="E94" i="1"/>
  <c r="F10" i="1" l="1"/>
  <c r="C221" i="1" l="1"/>
  <c r="E216" i="1" l="1"/>
  <c r="E133" i="1" l="1"/>
  <c r="C181" i="1" l="1"/>
  <c r="E208" i="1" l="1"/>
  <c r="E206" i="1"/>
  <c r="G83" i="1"/>
  <c r="G181" i="1" l="1"/>
  <c r="E150" i="1" l="1"/>
  <c r="H14" i="1" l="1"/>
  <c r="E220" i="1" l="1"/>
  <c r="E219" i="1" l="1"/>
  <c r="E210" i="1" l="1"/>
  <c r="E204" i="1" l="1"/>
  <c r="E202" i="1"/>
  <c r="E201" i="1"/>
  <c r="E200" i="1"/>
  <c r="E199" i="1"/>
  <c r="E198" i="1"/>
  <c r="E203" i="1"/>
  <c r="E205" i="1"/>
  <c r="E207" i="1"/>
  <c r="E215" i="1"/>
  <c r="E214" i="1"/>
  <c r="E213" i="1"/>
  <c r="E212" i="1"/>
  <c r="E209" i="1"/>
  <c r="E217" i="1"/>
  <c r="E218" i="1"/>
  <c r="E221" i="1" l="1"/>
  <c r="E140" i="1" l="1"/>
  <c r="H53" i="1" l="1"/>
  <c r="G84" i="1" l="1"/>
  <c r="F25" i="1" l="1"/>
  <c r="F17" i="1"/>
  <c r="E262" i="1"/>
  <c r="E250" i="1"/>
  <c r="E243" i="1"/>
  <c r="D234" i="1"/>
  <c r="G88" i="1"/>
  <c r="G87" i="1"/>
  <c r="G86" i="1"/>
  <c r="G85" i="1"/>
  <c r="G81" i="1"/>
  <c r="G79" i="1"/>
  <c r="F36" i="1"/>
  <c r="F31" i="1"/>
  <c r="E286" i="1" l="1"/>
  <c r="G75" i="1"/>
</calcChain>
</file>

<file path=xl/sharedStrings.xml><?xml version="1.0" encoding="utf-8"?>
<sst xmlns="http://schemas.openxmlformats.org/spreadsheetml/2006/main" count="308" uniqueCount="277">
  <si>
    <t xml:space="preserve">Notas a los Estados Financieros </t>
  </si>
  <si>
    <t xml:space="preserve">a) NOTAS DE DESGLOSE </t>
  </si>
  <si>
    <t>I) NOTAS AL ESTADO DE SITUACIÓN FINANCIERA</t>
  </si>
  <si>
    <t>II) NOTAS AL ESTADO DE ACTIVIDADES</t>
  </si>
  <si>
    <t xml:space="preserve">III) NOTAS AL ESTADO DE VARIACIÓN EN LA HACIENDA PÚBLICA </t>
  </si>
  <si>
    <t>Efectivo</t>
  </si>
  <si>
    <t>Inversiones temporales (hasta 3 meses)</t>
  </si>
  <si>
    <t>Total de Efectivo y Equivalentes</t>
  </si>
  <si>
    <t>Movimientos de partidas (o rubros) que no afectan al efectivo.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</si>
  <si>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</si>
  <si>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</si>
  <si>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</si>
  <si>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</si>
  <si>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</si>
  <si>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</si>
  <si>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</si>
  <si>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Conciliación entre los Egresos Presupuestarios y los Gastos Contables</t>
  </si>
  <si>
    <t>ACTIVO:</t>
  </si>
  <si>
    <t>Efectivo y Equivalentes</t>
  </si>
  <si>
    <t>CONCEPTO</t>
  </si>
  <si>
    <t>DESCRIPCIÓN</t>
  </si>
  <si>
    <t>NOMBRE DE LA CUENTA</t>
  </si>
  <si>
    <t>IMPORTE</t>
  </si>
  <si>
    <t>CUENTAS DE GASTO CORRIENTE</t>
  </si>
  <si>
    <t>Representa el monto de efectivo disponible propiedad del ente, en instituciones bancarias y fondos de caja.</t>
  </si>
  <si>
    <t>Bancos/Tesorería</t>
  </si>
  <si>
    <t>INVERSIONES TEMPORALES</t>
  </si>
  <si>
    <t>Representa el monto de efectivo invertido  en planes de inversión a la vista, sin riesgo para el organismo.</t>
  </si>
  <si>
    <t>Inversiones Temporales</t>
  </si>
  <si>
    <t xml:space="preserve">Derechos a recibir Efectivo y Equivalentes </t>
  </si>
  <si>
    <t>FACTIBILIDAD DE COBRO</t>
  </si>
  <si>
    <t>CORTO PLAZO</t>
  </si>
  <si>
    <t>LARGO PLAZO</t>
  </si>
  <si>
    <t>MEDIA</t>
  </si>
  <si>
    <t>ALTA</t>
  </si>
  <si>
    <t>OTROS DERECHOS A RECIBIR EFECTIVO O EQUIVALENTES</t>
  </si>
  <si>
    <t xml:space="preserve">Derechos a recibir Bienes o Servicios </t>
  </si>
  <si>
    <t>Bienes Disponibles para su Transformación o Consumo (inventarios)</t>
  </si>
  <si>
    <t>MÉTODO DE VALUACIÓN</t>
  </si>
  <si>
    <t>Otros activos Circulantes</t>
  </si>
  <si>
    <t>TIPO</t>
  </si>
  <si>
    <t>VALORES EN GARANTÍA</t>
  </si>
  <si>
    <t>Depósito en garantía</t>
  </si>
  <si>
    <t>Bienes Inmuebles, Infraestructura y Construcciones en Proceso</t>
  </si>
  <si>
    <t>CUENTA</t>
  </si>
  <si>
    <t>DEPRECIACIÓN ACUMULADA</t>
  </si>
  <si>
    <t>TASA ANUAL APLICADA</t>
  </si>
  <si>
    <t>TERRENOS</t>
  </si>
  <si>
    <t>EDIFICIOS NO HABITACIONALES</t>
  </si>
  <si>
    <t>Bienes muebles e intangibles</t>
  </si>
  <si>
    <t>TASA DE DEPRECIACIÓN ANUAL APLICADA</t>
  </si>
  <si>
    <t>MUEBLES DE OFICINA Y ESTANTERIA</t>
  </si>
  <si>
    <t>MUEBLES, EXCEPTO DE OFICINA</t>
  </si>
  <si>
    <t>EQUIPO DE COMPUTO Y DE TECNOLOGIA DE LA INF</t>
  </si>
  <si>
    <t>OTROS MOBILIARIOS Y EQUIPOS DE ADMINISTRACION</t>
  </si>
  <si>
    <t>EQUIPOS Y APARATOS AUDIOVISUALES</t>
  </si>
  <si>
    <t>OTRO MOBILIARIO Y EQUIPO EDUCACIONAL Y RECREATIVO</t>
  </si>
  <si>
    <t>EQUIPO MÉDICO Y DE LABORATORIO</t>
  </si>
  <si>
    <t>VEHÍCULOS Y EQUIPO TERRESTRE</t>
  </si>
  <si>
    <t>CARROCERÍAS Y REMOLQUES</t>
  </si>
  <si>
    <t>SIS. DE AIRE ACOND., CALEF. Y REF.</t>
  </si>
  <si>
    <t>EQUIPO DE COMUNICACIÓN Y TELECOMUNICACION</t>
  </si>
  <si>
    <t>EQUIPOS DE GENERACIÓN ELÉCTRICA</t>
  </si>
  <si>
    <t>HERRAMIENTAS Y MAQUINAS-HERRAMIENTA</t>
  </si>
  <si>
    <t>OTROS EQUIPOS</t>
  </si>
  <si>
    <t>SUMA DE BIENES MUEBLES</t>
  </si>
  <si>
    <t>SUMAS</t>
  </si>
  <si>
    <t>Pasivo</t>
  </si>
  <si>
    <t>PLAZO</t>
  </si>
  <si>
    <t>TOTAL</t>
  </si>
  <si>
    <t>90 DIAS</t>
  </si>
  <si>
    <t>180 DIAS</t>
  </si>
  <si>
    <t xml:space="preserve">365 DIAS </t>
  </si>
  <si>
    <t>MAYOR 365 DIAS</t>
  </si>
  <si>
    <t>SERVICIOS PERSONALES POR PAGAR A CORTO PLAZO</t>
  </si>
  <si>
    <t>PROVEEDORES POR PAGAR:</t>
  </si>
  <si>
    <t>Por Adq. de bienes y servicios</t>
  </si>
  <si>
    <t>RETENCIONES Y CONTRIBUCIONES</t>
  </si>
  <si>
    <t>Otras cuentas por pagar</t>
  </si>
  <si>
    <t>FONDOS Y BIENES DE TERCEROS</t>
  </si>
  <si>
    <t>OTROS PASIVOS</t>
  </si>
  <si>
    <t>INGRESOS DE GESTIÓN</t>
  </si>
  <si>
    <t>PRODUCTOS DE TIPO CORRIENTE</t>
  </si>
  <si>
    <t>OTROS INGRESOS Y BENEFICIOS VARIOS</t>
  </si>
  <si>
    <t>GASTOS Y OTRAS PÉRDIDAS</t>
  </si>
  <si>
    <t>SERVICIOS PERSONALES</t>
  </si>
  <si>
    <t xml:space="preserve">     Remuneraciones al Personal Permanente</t>
  </si>
  <si>
    <t xml:space="preserve">     Remuneraciones al Personal Transitorio</t>
  </si>
  <si>
    <t xml:space="preserve">     Remuneraciones Adicionales </t>
  </si>
  <si>
    <t xml:space="preserve">     Seguridad Social</t>
  </si>
  <si>
    <t xml:space="preserve">     Otras Prestaciones Sociales y Económicas</t>
  </si>
  <si>
    <t>MATERIALES Y SUMINISTROS</t>
  </si>
  <si>
    <t xml:space="preserve">     Materiales de Administración</t>
  </si>
  <si>
    <t xml:space="preserve">     Alimentos y Utensilios</t>
  </si>
  <si>
    <t xml:space="preserve">     Materiales y Arts de Construcción</t>
  </si>
  <si>
    <t xml:space="preserve">     Productos Químicos, farmaceuticos</t>
  </si>
  <si>
    <t xml:space="preserve">     Combustibles, lubricantes y aditivos</t>
  </si>
  <si>
    <t xml:space="preserve">     Vestuario, Blancos y Prendas de Prot.</t>
  </si>
  <si>
    <t xml:space="preserve">     Herramientas, Refacciones y Accesorios</t>
  </si>
  <si>
    <t>SERVICIOS GENERALES</t>
  </si>
  <si>
    <t xml:space="preserve">     Servicios Básicos</t>
  </si>
  <si>
    <t xml:space="preserve">     Servicios de Arrendamiento</t>
  </si>
  <si>
    <t xml:space="preserve">     Servicios Profesionales, científicos y técnicos</t>
  </si>
  <si>
    <t xml:space="preserve">     Servicios financieros, bancarios y comerciales</t>
  </si>
  <si>
    <t xml:space="preserve">     Servicios de Instalación, mant y conservación</t>
  </si>
  <si>
    <t xml:space="preserve">     Servicios de Traslado y Viáticos</t>
  </si>
  <si>
    <t xml:space="preserve">     Otros Servicios generales</t>
  </si>
  <si>
    <t>TRANSFERENCIAS INTERNAS</t>
  </si>
  <si>
    <t xml:space="preserve">     Transferencias Internas al Sector Público</t>
  </si>
  <si>
    <t xml:space="preserve">     Transferencias al resto del Sector Público</t>
  </si>
  <si>
    <t xml:space="preserve">     Pensiones y Jubilaciones</t>
  </si>
  <si>
    <t>ESTIMACIÓN, DEPRECIACIONES, DETERIOROS, OBS. Y AMORT.</t>
  </si>
  <si>
    <t>OTROS GASTOS</t>
  </si>
  <si>
    <t xml:space="preserve">    Otros gastos varios</t>
  </si>
  <si>
    <t>IMPORTE AL INICIO DEL PERIODO</t>
  </si>
  <si>
    <t>VARIACIONES</t>
  </si>
  <si>
    <t>IMPORTE AL FINAL DEL PERIODO</t>
  </si>
  <si>
    <t>NATURALEZA</t>
  </si>
  <si>
    <t>MONTO</t>
  </si>
  <si>
    <t>PATRIMONIO CONTRIBUIDO</t>
  </si>
  <si>
    <t>AUMENTO</t>
  </si>
  <si>
    <t>APORTACIONES</t>
  </si>
  <si>
    <t>DONACIONES</t>
  </si>
  <si>
    <t>PROCEDENCIA</t>
  </si>
  <si>
    <t>PATRIMONIO GENERADO</t>
  </si>
  <si>
    <t>Resultado de Ejercicios Anteriores</t>
  </si>
  <si>
    <t>Resultado del Ejercicio (Ahorro/Desahorro)</t>
  </si>
  <si>
    <t>EFECTIVO Y EQUIVALENTES</t>
  </si>
  <si>
    <t>El análisis de los saldos inicial y final que figuran en la última parte del Estado de Flujo de Efectivo en la cuenta de efectivo y equivalentes es como sigue:</t>
  </si>
  <si>
    <t>Efectivo en Bancos –Tesorería</t>
  </si>
  <si>
    <t>ADQUISICIONES DE BIENES MUEBLES E INMUEBLES</t>
  </si>
  <si>
    <t>% Pagado mediante Subsidio</t>
  </si>
  <si>
    <t>PAGOS REALIZADOS EN EL PERÍODO</t>
  </si>
  <si>
    <t>Muebles de oficina</t>
  </si>
  <si>
    <t>Equipo de cómputo y de tecnología de la información</t>
  </si>
  <si>
    <t>Otros mobiliarios y equipos de administración</t>
  </si>
  <si>
    <t>Equipos y aparatos audiovisuales</t>
  </si>
  <si>
    <t>Cámaras fotográficas y de video</t>
  </si>
  <si>
    <t>Equipo Médico y de Laboratorio</t>
  </si>
  <si>
    <t>Instrumental Médico y de Laboratorio</t>
  </si>
  <si>
    <t>Vehículos y equipo terrestre</t>
  </si>
  <si>
    <t>Sistemas de aire acondicionado</t>
  </si>
  <si>
    <t>Equipo de comunicación y telecomunicación</t>
  </si>
  <si>
    <t>Herramientas y máquinas herramienta</t>
  </si>
  <si>
    <t>Bienes inmuebles, Infraestructura y Construcciones en Proceso</t>
  </si>
  <si>
    <t>CONCILIACIÓN DE LOS FLUJOS DE EFECTIVO NETOS DE LAS ACTIVIDADES DE OPERACIÓN Y LA CUENTA DE AHORRO/DESAHORRO ANTES DE RUBROS EXTRAORDINARIOS</t>
  </si>
  <si>
    <t>Ahorro/Desahorro antes de rubros Extraordinarios</t>
  </si>
  <si>
    <t>Depreciación</t>
  </si>
  <si>
    <t>Amortización</t>
  </si>
  <si>
    <t>Incrementos en las provisiones</t>
  </si>
  <si>
    <t>IV) NOTAS AL ESTADO DE FLUJOS DE EFECTIVO</t>
  </si>
  <si>
    <t>1. Ingresos Presupuestarios</t>
  </si>
  <si>
    <t>2. Más ingresos contables no presupuestarios</t>
  </si>
  <si>
    <t>3. Menos ingresos presupuestarios no contables</t>
  </si>
  <si>
    <t>4. Ingresos Contables (4 = 1 + 2 - 3)</t>
  </si>
  <si>
    <t>1. Total de egresos (presupuestarios)</t>
  </si>
  <si>
    <t>2. Menos egresos presupuestarios no contables</t>
  </si>
  <si>
    <t>3. Más Gasto Contables No Presupuestales</t>
  </si>
  <si>
    <t>4. Total de Gasto Contable (4 = 1 - 2 + 3)</t>
  </si>
  <si>
    <t xml:space="preserve">     2.1 Ingresos Financieros </t>
  </si>
  <si>
    <t xml:space="preserve">     2.2 Incremento por Variación de Inventarios</t>
  </si>
  <si>
    <t xml:space="preserve">     2.3 Disminución del exceso de estimaciones por pérdida o deterioro u obsolescencia</t>
  </si>
  <si>
    <t xml:space="preserve">     2.4 Disminución del exceso de provisiones</t>
  </si>
  <si>
    <t xml:space="preserve">     2.5 Otros ingresos y beneficios varios</t>
  </si>
  <si>
    <t xml:space="preserve">  2.6 Otros ingresos contables no presupuestarios</t>
  </si>
  <si>
    <t xml:space="preserve">     3.1 Aprovechamientos Patrimoniales</t>
  </si>
  <si>
    <t xml:space="preserve">     3.2 Ingresos derivados de financiamientos</t>
  </si>
  <si>
    <t xml:space="preserve">  3.3 Otros Ingresos presupuestarios no contables</t>
  </si>
  <si>
    <t xml:space="preserve">     2.1 Materias Primas y Materiales de Producción y Comercialización </t>
  </si>
  <si>
    <t xml:space="preserve">     2.2 Materiales y Suministros</t>
  </si>
  <si>
    <t xml:space="preserve">     2.3 Mobiliario y Equipo de Administración</t>
  </si>
  <si>
    <t xml:space="preserve">     2.4 Mobiliario y Equipo Educacional y Recreativo </t>
  </si>
  <si>
    <t xml:space="preserve">     2.5 Equipo e Instrumental Médico y de Laboratorio </t>
  </si>
  <si>
    <t xml:space="preserve">     2.6 Vehículos y Equipo de Transporte </t>
  </si>
  <si>
    <t xml:space="preserve">     2.7 Equipo de Defensa y Seguridad </t>
  </si>
  <si>
    <t xml:space="preserve">     2.8 Maquinaria, Otros Equipos y Herramientas </t>
  </si>
  <si>
    <t xml:space="preserve">     2.9 Activos Biológicos </t>
  </si>
  <si>
    <t xml:space="preserve">     2.10 Bienes Inmuebles </t>
  </si>
  <si>
    <t xml:space="preserve">     2.11 Activos Intangibles </t>
  </si>
  <si>
    <t xml:space="preserve">     2.12 Obra Pública en Bienes de Dominio Público</t>
  </si>
  <si>
    <t xml:space="preserve">     2.13 Obra Pública en Bienes Propios </t>
  </si>
  <si>
    <t xml:space="preserve">     2.14 Acciones y Participaciones de Capital </t>
  </si>
  <si>
    <t xml:space="preserve">     2.15 Compra de Títulos y Valores </t>
  </si>
  <si>
    <t xml:space="preserve">     2.16 Concesión de Préstamos </t>
  </si>
  <si>
    <t xml:space="preserve">     2.17 Inversiones en Fideicomisos, Mandatos y Otros Análogos </t>
  </si>
  <si>
    <t xml:space="preserve">     2.18 Provisiones para Contingencias y Otras Erogaciones Especiales </t>
  </si>
  <si>
    <t xml:space="preserve">     2.19 Amortización de la Deuda Pública </t>
  </si>
  <si>
    <t xml:space="preserve">     2.20 Adeudos de Ejercicios Fiscales Anteriores (ADEFAS) </t>
  </si>
  <si>
    <t xml:space="preserve">     2.21 Otros Egresos Presupuestales No Contables</t>
  </si>
  <si>
    <t xml:space="preserve">  2.21 Otros Egresos Presupuestales No Contables</t>
  </si>
  <si>
    <t xml:space="preserve">     3.1 Estimaciones, Depreciaciones, Deterioros, Obsolescencia y Amortizaciones</t>
  </si>
  <si>
    <t xml:space="preserve">     3.2 Provisiones</t>
  </si>
  <si>
    <t xml:space="preserve">     3.3 Disminución de inventarios</t>
  </si>
  <si>
    <t xml:space="preserve">  3.7 Otros Gastos Contables No Presupuestales</t>
  </si>
  <si>
    <t>CONSTRUCCIONES EN PROCESO EN BIENES PROPIOS</t>
  </si>
  <si>
    <t>APROVECHAMIENTOS</t>
  </si>
  <si>
    <t>CUENTAS POR COBRAR A CORTO PLAZO</t>
  </si>
  <si>
    <t>Cuentas por cobrar</t>
  </si>
  <si>
    <t>DEUDORES DIVERSOS POR COBRAR A CORTO PLAZO</t>
  </si>
  <si>
    <t>TRANSFERENCIAS POR PAGAR A CORTO PLAZO</t>
  </si>
  <si>
    <t>Carrocerías y remolques</t>
  </si>
  <si>
    <t>Por Adq. de Bienes Inmuebles, Muebles e Intangibles</t>
  </si>
  <si>
    <t>UNIVERSIDAD AUTÓNOMA DE CHIHUAHUA</t>
  </si>
  <si>
    <t>Deudores diversos por cobrar</t>
  </si>
  <si>
    <t>Otras cuentas varias</t>
  </si>
  <si>
    <t xml:space="preserve">ANTICIPO A PROVEEDORES POR ADQUISICIÓN DE BIENES Y PRESTACIÓN DE SERVICIOS </t>
  </si>
  <si>
    <t>Anticipo a Proveedores</t>
  </si>
  <si>
    <t>Anticipo a Contratistas por Obras Públicas</t>
  </si>
  <si>
    <t>INVENTARIO DE GANADO</t>
  </si>
  <si>
    <t>Inventario de ganado de la Facultad de Zootecnia</t>
  </si>
  <si>
    <t>Valor de mercado</t>
  </si>
  <si>
    <t>Depósitos en Garantía Varios</t>
  </si>
  <si>
    <t>APARATOS DEPORTIVOS</t>
  </si>
  <si>
    <t>MAQUINARIA Y EQUIPO AGROPECUARIO</t>
  </si>
  <si>
    <t>BIENES ARTÍSTICOS, CULTURALES Y CIENTÍFICOS</t>
  </si>
  <si>
    <t>ACTIVOS BIOLÓGICOS</t>
  </si>
  <si>
    <t xml:space="preserve">    Diplomados</t>
  </si>
  <si>
    <t xml:space="preserve">    Documentos</t>
  </si>
  <si>
    <t xml:space="preserve">    Examenes</t>
  </si>
  <si>
    <t xml:space="preserve">    Ingresos por incorporación</t>
  </si>
  <si>
    <t xml:space="preserve">    Ingresos por servicios</t>
  </si>
  <si>
    <t xml:space="preserve">    Ingresos por servicios academicos</t>
  </si>
  <si>
    <t xml:space="preserve">    Ingresos por uso de instalaciones</t>
  </si>
  <si>
    <t xml:space="preserve">    Inscripciones</t>
  </si>
  <si>
    <t xml:space="preserve">    Venta de productos</t>
  </si>
  <si>
    <t xml:space="preserve">    Otros</t>
  </si>
  <si>
    <t>INGRESOS POR VENTA DE BIENES Y PRESTACIÓN DE SERVICIOS:</t>
  </si>
  <si>
    <t>CONVENIOS</t>
  </si>
  <si>
    <t>PARTICIPACIONES, APORTACIONES Y CONVENIOS</t>
  </si>
  <si>
    <t>Subsidio Federal</t>
  </si>
  <si>
    <t>Subsidio Estatal</t>
  </si>
  <si>
    <t>Impuesto Universitario Estatal</t>
  </si>
  <si>
    <t>Convenios Varios</t>
  </si>
  <si>
    <t>Convenios Conacyt</t>
  </si>
  <si>
    <t>Impuesto Universitario Municipal</t>
  </si>
  <si>
    <t>Convenio INIFED</t>
  </si>
  <si>
    <t>Prodep</t>
  </si>
  <si>
    <t>Otros convenios</t>
  </si>
  <si>
    <t xml:space="preserve">     Pago de Estímulos </t>
  </si>
  <si>
    <t xml:space="preserve">     Materias primas y materiales de producción y comercialización</t>
  </si>
  <si>
    <t xml:space="preserve">     Servicios de Comunicación Social</t>
  </si>
  <si>
    <t xml:space="preserve">     Servicios Oficiales</t>
  </si>
  <si>
    <t xml:space="preserve">     Ayudas Sociales</t>
  </si>
  <si>
    <t>INGRESOS Y OTROS BENEFICIOS:</t>
  </si>
  <si>
    <t>Muebles, excepto de oficina y estantería</t>
  </si>
  <si>
    <t>Maquinaria y equipo agropecuario</t>
  </si>
  <si>
    <t>Equipos de generación eléctrica, aparatos y acc. eléctricos</t>
  </si>
  <si>
    <t>Otro Mobiliario y Equipo Educacional y Recreativo</t>
  </si>
  <si>
    <t xml:space="preserve">     Materiales y suministros para seguridad</t>
  </si>
  <si>
    <t xml:space="preserve">     Donativos</t>
  </si>
  <si>
    <t>CÁMARAS FOTOGRÁFICAS Y DE VIDEO</t>
  </si>
  <si>
    <t xml:space="preserve">    Sostenibilidad</t>
  </si>
  <si>
    <t>MAQUINARIA Y EQUIPO INDUSTRIAL</t>
  </si>
  <si>
    <t>Fondo de Aportaciones Múltiples</t>
  </si>
  <si>
    <t>Maquinaria y equipo industrial</t>
  </si>
  <si>
    <t>LIC. ALBERTO ELOY ESPINO DICKENS</t>
  </si>
  <si>
    <t xml:space="preserve">DIRECTOR ADMINISTRATIVO </t>
  </si>
  <si>
    <t>Convenio de Reconocimiento de Adeudo Gobierno del Estado</t>
  </si>
  <si>
    <t>Activos Biologicos</t>
  </si>
  <si>
    <t xml:space="preserve">     3.4 Otros Gastos</t>
  </si>
  <si>
    <t xml:space="preserve">     3.5 Inversión Publica no Capitalizable</t>
  </si>
  <si>
    <t xml:space="preserve">     3.6 Materiales y Suministros (Consumos)</t>
  </si>
  <si>
    <t>Licencias informáticas e intelectuales</t>
  </si>
  <si>
    <t>Contratistas por obra públicas por pagar a corto plazo</t>
  </si>
  <si>
    <t>Subsidio Estatal Extraordinario</t>
  </si>
  <si>
    <t>INSTRUMENTAL MÉDICO Y DE LABORATORIO</t>
  </si>
  <si>
    <t>Otros equipos</t>
  </si>
  <si>
    <t>Maquinaria y equipo de construcción</t>
  </si>
  <si>
    <t>Maquinaria y equpo de construccion</t>
  </si>
  <si>
    <t>Software</t>
  </si>
  <si>
    <t>Al 31 de Diciembre del 2024</t>
  </si>
  <si>
    <t xml:space="preserve">    Couta fija unidad central</t>
  </si>
  <si>
    <t xml:space="preserve">   Couta fija sostenibilidad</t>
  </si>
  <si>
    <t>Correspondiente del 1 de Enero al 31 de Diciembre de 2024</t>
  </si>
  <si>
    <t>Correspondiente del 1 de enero al 31 de Diciembre de 2024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</si>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</sst>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_ ;[Red]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/>
    <xf numFmtId="43" fontId="0" fillId="0" borderId="0" xfId="0" applyNumberFormat="1"/>
    <xf numFmtId="43" fontId="7" fillId="0" borderId="0" xfId="0" applyNumberFormat="1" applyFont="1"/>
    <xf numFmtId="0" fontId="0" fillId="0" borderId="10" xfId="0" applyBorder="1" applyAlignment="1">
      <alignment horizontal="center" vertical="center" wrapText="1"/>
    </xf>
    <xf numFmtId="43" fontId="0" fillId="0" borderId="10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/>
    </xf>
    <xf numFmtId="44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43" fontId="0" fillId="0" borderId="10" xfId="0" applyNumberForma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0" fillId="0" borderId="10" xfId="0" applyNumberFormat="1" applyBorder="1"/>
    <xf numFmtId="43" fontId="8" fillId="4" borderId="0" xfId="1" applyFont="1" applyFill="1" applyBorder="1" applyAlignment="1">
      <alignment horizontal="right" vertical="top" wrapText="1"/>
    </xf>
    <xf numFmtId="43" fontId="0" fillId="0" borderId="10" xfId="0" applyNumberFormat="1" applyBorder="1" applyAlignment="1">
      <alignment vertical="top"/>
    </xf>
    <xf numFmtId="0" fontId="10" fillId="0" borderId="0" xfId="0" applyFont="1"/>
    <xf numFmtId="43" fontId="0" fillId="0" borderId="10" xfId="1" applyFont="1" applyFill="1" applyBorder="1" applyAlignment="1">
      <alignment horizontal="center"/>
    </xf>
    <xf numFmtId="43" fontId="0" fillId="0" borderId="10" xfId="1" applyFont="1" applyBorder="1"/>
    <xf numFmtId="43" fontId="0" fillId="0" borderId="10" xfId="1" applyFont="1" applyFill="1" applyBorder="1"/>
    <xf numFmtId="0" fontId="11" fillId="0" borderId="0" xfId="0" applyFont="1"/>
    <xf numFmtId="43" fontId="11" fillId="0" borderId="0" xfId="1" applyFont="1"/>
    <xf numFmtId="43" fontId="0" fillId="0" borderId="0" xfId="1" applyFont="1"/>
    <xf numFmtId="43" fontId="0" fillId="0" borderId="24" xfId="0" applyNumberFormat="1" applyBorder="1"/>
    <xf numFmtId="0" fontId="0" fillId="0" borderId="0" xfId="0" applyBorder="1" applyAlignment="1">
      <alignment horizontal="center" vertical="center" wrapText="1"/>
    </xf>
    <xf numFmtId="4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43" fontId="0" fillId="0" borderId="0" xfId="0" applyNumberFormat="1" applyBorder="1"/>
    <xf numFmtId="43" fontId="0" fillId="0" borderId="0" xfId="0" applyNumberFormat="1" applyBorder="1" applyAlignment="1">
      <alignment horizontal="center" vertical="center"/>
    </xf>
    <xf numFmtId="43" fontId="0" fillId="0" borderId="10" xfId="0" applyNumberForma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3" fontId="5" fillId="0" borderId="0" xfId="0" applyNumberFormat="1" applyFont="1" applyAlignment="1">
      <alignment horizontal="right"/>
    </xf>
    <xf numFmtId="3" fontId="5" fillId="6" borderId="0" xfId="0" applyNumberFormat="1" applyFont="1" applyFill="1" applyAlignment="1">
      <alignment horizontal="right"/>
    </xf>
    <xf numFmtId="3" fontId="5" fillId="6" borderId="10" xfId="0" applyNumberFormat="1" applyFont="1" applyFill="1" applyBorder="1" applyAlignment="1">
      <alignment horizontal="right"/>
    </xf>
    <xf numFmtId="3" fontId="14" fillId="6" borderId="18" xfId="0" applyNumberFormat="1" applyFont="1" applyFill="1" applyBorder="1" applyAlignment="1">
      <alignment horizontal="right" vertical="center"/>
    </xf>
    <xf numFmtId="3" fontId="14" fillId="6" borderId="10" xfId="0" applyNumberFormat="1" applyFont="1" applyFill="1" applyBorder="1" applyAlignment="1">
      <alignment horizontal="right" vertical="center"/>
    </xf>
    <xf numFmtId="3" fontId="14" fillId="6" borderId="0" xfId="0" applyNumberFormat="1" applyFont="1" applyFill="1" applyAlignment="1">
      <alignment horizontal="right" vertical="center"/>
    </xf>
    <xf numFmtId="3" fontId="5" fillId="0" borderId="10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4" borderId="0" xfId="0" applyFont="1" applyFill="1" applyBorder="1" applyAlignment="1">
      <alignment horizontal="left" vertical="top" wrapText="1"/>
    </xf>
    <xf numFmtId="43" fontId="8" fillId="0" borderId="0" xfId="1" applyFont="1" applyFill="1" applyBorder="1" applyAlignment="1">
      <alignment vertical="top" wrapText="1"/>
    </xf>
    <xf numFmtId="3" fontId="2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left"/>
    </xf>
    <xf numFmtId="49" fontId="2" fillId="0" borderId="0" xfId="0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Fill="1"/>
    <xf numFmtId="43" fontId="9" fillId="0" borderId="12" xfId="1" applyFont="1" applyFill="1" applyBorder="1" applyAlignment="1">
      <alignment vertical="top" wrapText="1"/>
    </xf>
    <xf numFmtId="43" fontId="0" fillId="0" borderId="0" xfId="0" applyNumberFormat="1" applyFill="1"/>
    <xf numFmtId="43" fontId="0" fillId="0" borderId="0" xfId="0" applyNumberFormat="1" applyFill="1" applyBorder="1"/>
    <xf numFmtId="0" fontId="0" fillId="0" borderId="10" xfId="0" applyBorder="1" applyAlignment="1">
      <alignment horizontal="center"/>
    </xf>
    <xf numFmtId="44" fontId="0" fillId="0" borderId="2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0" xfId="2" applyFont="1"/>
    <xf numFmtId="0" fontId="15" fillId="0" borderId="13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43" fontId="16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left"/>
    </xf>
    <xf numFmtId="43" fontId="0" fillId="0" borderId="10" xfId="0" applyNumberFormat="1" applyFill="1" applyBorder="1"/>
    <xf numFmtId="0" fontId="0" fillId="0" borderId="0" xfId="0"/>
    <xf numFmtId="0" fontId="0" fillId="0" borderId="0" xfId="0" applyFill="1"/>
    <xf numFmtId="43" fontId="8" fillId="0" borderId="0" xfId="1" applyFont="1" applyFill="1" applyBorder="1" applyAlignment="1">
      <alignment horizontal="right" vertical="top" wrapText="1"/>
    </xf>
    <xf numFmtId="43" fontId="0" fillId="0" borderId="0" xfId="2" applyFont="1" applyFill="1"/>
    <xf numFmtId="43" fontId="0" fillId="0" borderId="0" xfId="1" applyFont="1" applyFill="1" applyAlignment="1">
      <alignment horizontal="left"/>
    </xf>
    <xf numFmtId="43" fontId="0" fillId="0" borderId="24" xfId="2" applyFont="1" applyFill="1" applyBorder="1"/>
    <xf numFmtId="0" fontId="0" fillId="0" borderId="10" xfId="0" applyFill="1" applyBorder="1" applyAlignment="1">
      <alignment horizontal="center"/>
    </xf>
    <xf numFmtId="43" fontId="0" fillId="0" borderId="10" xfId="0" applyNumberFormat="1" applyFill="1" applyBorder="1" applyAlignment="1">
      <alignment horizontal="center" vertical="center"/>
    </xf>
    <xf numFmtId="43" fontId="0" fillId="0" borderId="10" xfId="0" applyNumberFormat="1" applyFont="1" applyFill="1" applyBorder="1"/>
    <xf numFmtId="43" fontId="0" fillId="0" borderId="10" xfId="0" applyNumberFormat="1" applyFill="1" applyBorder="1" applyAlignment="1">
      <alignment vertical="top"/>
    </xf>
    <xf numFmtId="43" fontId="0" fillId="0" borderId="10" xfId="0" applyNumberFormat="1" applyFill="1" applyBorder="1" applyAlignment="1">
      <alignment horizontal="center"/>
    </xf>
    <xf numFmtId="43" fontId="8" fillId="0" borderId="10" xfId="1" applyFont="1" applyFill="1" applyBorder="1" applyAlignment="1">
      <alignment horizontal="right" vertical="top" wrapText="1"/>
    </xf>
    <xf numFmtId="43" fontId="8" fillId="0" borderId="12" xfId="1" applyFont="1" applyFill="1" applyBorder="1" applyAlignment="1">
      <alignment horizontal="right" vertical="top" wrapText="1"/>
    </xf>
    <xf numFmtId="43" fontId="0" fillId="0" borderId="0" xfId="1" applyFont="1" applyFill="1"/>
    <xf numFmtId="43" fontId="0" fillId="0" borderId="24" xfId="1" applyFont="1" applyFill="1" applyBorder="1"/>
    <xf numFmtId="43" fontId="8" fillId="0" borderId="24" xfId="1" applyFont="1" applyFill="1" applyBorder="1" applyAlignment="1">
      <alignment horizontal="right" vertical="top" wrapText="1"/>
    </xf>
    <xf numFmtId="43" fontId="0" fillId="0" borderId="24" xfId="0" applyNumberFormat="1" applyFill="1" applyBorder="1"/>
    <xf numFmtId="0" fontId="5" fillId="0" borderId="0" xfId="0" applyFont="1"/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3" fontId="5" fillId="0" borderId="0" xfId="0" applyNumberFormat="1" applyFont="1" applyFill="1" applyAlignment="1">
      <alignment horizontal="right"/>
    </xf>
    <xf numFmtId="43" fontId="1" fillId="0" borderId="10" xfId="1" applyFont="1" applyFill="1" applyBorder="1"/>
    <xf numFmtId="0" fontId="11" fillId="0" borderId="0" xfId="0" applyFont="1" applyFill="1"/>
    <xf numFmtId="3" fontId="14" fillId="0" borderId="10" xfId="0" applyNumberFormat="1" applyFont="1" applyFill="1" applyBorder="1" applyAlignment="1">
      <alignment horizontal="right" vertical="center"/>
    </xf>
    <xf numFmtId="3" fontId="13" fillId="9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 applyProtection="1">
      <alignment horizontal="right" vertical="center"/>
      <protection locked="0"/>
    </xf>
    <xf numFmtId="3" fontId="13" fillId="8" borderId="10" xfId="0" applyNumberFormat="1" applyFont="1" applyFill="1" applyBorder="1" applyAlignment="1">
      <alignment horizontal="right" vertical="center"/>
    </xf>
    <xf numFmtId="43" fontId="18" fillId="0" borderId="0" xfId="1" applyFont="1" applyFill="1" applyAlignment="1">
      <alignment vertical="center"/>
    </xf>
    <xf numFmtId="43" fontId="19" fillId="0" borderId="0" xfId="0" applyNumberFormat="1" applyFont="1" applyFill="1" applyAlignment="1">
      <alignment vertical="center"/>
    </xf>
    <xf numFmtId="43" fontId="0" fillId="0" borderId="0" xfId="1" applyFont="1" applyFill="1" applyBorder="1"/>
    <xf numFmtId="43" fontId="2" fillId="0" borderId="0" xfId="0" applyNumberFormat="1" applyFont="1" applyAlignment="1">
      <alignment horizontal="left" vertical="center" indent="5"/>
    </xf>
    <xf numFmtId="164" fontId="7" fillId="0" borderId="0" xfId="0" applyNumberFormat="1" applyFont="1" applyFill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27" xfId="0" applyNumberFormat="1" applyFont="1" applyBorder="1"/>
    <xf numFmtId="164" fontId="20" fillId="0" borderId="28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164" fontId="0" fillId="0" borderId="26" xfId="0" applyNumberFormat="1" applyFont="1" applyBorder="1"/>
    <xf numFmtId="164" fontId="0" fillId="0" borderId="26" xfId="1" applyNumberFormat="1" applyFont="1" applyBorder="1"/>
    <xf numFmtId="164" fontId="0" fillId="0" borderId="10" xfId="0" applyNumberFormat="1" applyBorder="1" applyAlignment="1">
      <alignment horizontal="right"/>
    </xf>
    <xf numFmtId="165" fontId="5" fillId="0" borderId="10" xfId="0" applyNumberFormat="1" applyFont="1" applyFill="1" applyBorder="1" applyAlignment="1" applyProtection="1">
      <alignment horizontal="right" vertical="top"/>
      <protection locked="0"/>
    </xf>
    <xf numFmtId="43" fontId="7" fillId="0" borderId="12" xfId="0" applyNumberFormat="1" applyFont="1" applyFill="1" applyBorder="1"/>
    <xf numFmtId="164" fontId="0" fillId="0" borderId="10" xfId="0" applyNumberFormat="1" applyBorder="1"/>
    <xf numFmtId="164" fontId="0" fillId="0" borderId="10" xfId="0" applyNumberFormat="1" applyFont="1" applyBorder="1"/>
    <xf numFmtId="3" fontId="2" fillId="10" borderId="29" xfId="3" applyNumberFormat="1" applyFont="1" applyFill="1" applyBorder="1" applyAlignment="1" applyProtection="1">
      <alignment horizontal="right" vertical="top" indent="1"/>
      <protection locked="0"/>
    </xf>
    <xf numFmtId="43" fontId="8" fillId="0" borderId="18" xfId="1" applyFont="1" applyFill="1" applyBorder="1" applyAlignment="1">
      <alignment vertical="top" wrapText="1"/>
    </xf>
    <xf numFmtId="0" fontId="5" fillId="0" borderId="0" xfId="0" applyFont="1"/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vertical="center"/>
    </xf>
    <xf numFmtId="3" fontId="5" fillId="0" borderId="24" xfId="0" applyNumberFormat="1" applyFont="1" applyBorder="1" applyAlignment="1">
      <alignment horizontal="right"/>
    </xf>
    <xf numFmtId="0" fontId="13" fillId="7" borderId="21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indent="1"/>
    </xf>
    <xf numFmtId="0" fontId="5" fillId="0" borderId="0" xfId="0" applyFont="1"/>
    <xf numFmtId="0" fontId="13" fillId="0" borderId="10" xfId="0" applyFont="1" applyBorder="1" applyAlignment="1">
      <alignment vertical="center"/>
    </xf>
    <xf numFmtId="0" fontId="13" fillId="6" borderId="10" xfId="0" applyFont="1" applyFill="1" applyBorder="1" applyAlignment="1">
      <alignment vertical="center" wrapText="1"/>
    </xf>
    <xf numFmtId="0" fontId="14" fillId="6" borderId="10" xfId="0" applyFont="1" applyFill="1" applyBorder="1" applyAlignment="1">
      <alignment horizontal="left" vertical="center" indent="1"/>
    </xf>
    <xf numFmtId="0" fontId="13" fillId="7" borderId="17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top" wrapText="1"/>
    </xf>
    <xf numFmtId="0" fontId="13" fillId="7" borderId="12" xfId="0" applyFont="1" applyFill="1" applyBorder="1" applyAlignment="1">
      <alignment vertical="center"/>
    </xf>
    <xf numFmtId="0" fontId="13" fillId="7" borderId="18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0" fontId="13" fillId="5" borderId="18" xfId="0" applyFont="1" applyFill="1" applyBorder="1" applyAlignment="1">
      <alignment vertical="center"/>
    </xf>
    <xf numFmtId="0" fontId="0" fillId="0" borderId="10" xfId="0" applyBorder="1" applyAlignment="1">
      <alignment horizontal="center"/>
    </xf>
    <xf numFmtId="0" fontId="12" fillId="0" borderId="10" xfId="0" applyFont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5" fillId="6" borderId="0" xfId="0" applyFont="1" applyFill="1"/>
    <xf numFmtId="0" fontId="13" fillId="7" borderId="21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left" vertical="center" wrapText="1" indent="1"/>
    </xf>
    <xf numFmtId="0" fontId="8" fillId="4" borderId="12" xfId="0" applyFont="1" applyFill="1" applyBorder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3" fontId="0" fillId="0" borderId="14" xfId="0" applyNumberFormat="1" applyBorder="1" applyAlignment="1">
      <alignment horizontal="center" vertical="center" wrapText="1"/>
    </xf>
    <xf numFmtId="43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11" xfId="0" applyNumberFormat="1" applyFill="1" applyBorder="1" applyAlignment="1">
      <alignment horizontal="center" vertical="center"/>
    </xf>
    <xf numFmtId="43" fontId="0" fillId="0" borderId="14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3" fontId="0" fillId="0" borderId="11" xfId="0" applyNumberFormat="1" applyBorder="1" applyAlignment="1">
      <alignment horizontal="center"/>
    </xf>
    <xf numFmtId="43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horizontal="center" vertical="center" wrapText="1"/>
    </xf>
    <xf numFmtId="43" fontId="0" fillId="0" borderId="11" xfId="0" applyNumberFormat="1" applyFill="1" applyBorder="1" applyAlignment="1">
      <alignment horizontal="center" vertical="center" wrapText="1"/>
    </xf>
    <xf numFmtId="43" fontId="0" fillId="0" borderId="14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9" fillId="4" borderId="12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top" wrapText="1"/>
    </xf>
    <xf numFmtId="49" fontId="4" fillId="8" borderId="6" xfId="0" applyNumberFormat="1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8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top" wrapText="1"/>
    </xf>
    <xf numFmtId="49" fontId="4" fillId="8" borderId="6" xfId="0" applyNumberFormat="1" applyFont="1" applyFill="1" applyBorder="1" applyAlignment="1">
      <alignment horizontal="center" vertical="center"/>
    </xf>
    <xf numFmtId="49" fontId="4" fillId="8" borderId="7" xfId="0" applyNumberFormat="1" applyFont="1" applyFill="1" applyBorder="1" applyAlignment="1">
      <alignment horizontal="center" vertical="center"/>
    </xf>
    <xf numFmtId="49" fontId="4" fillId="8" borderId="8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6" fillId="0" borderId="0" xfId="0" applyFont="1" applyBorder="1" applyAlignment="1" applyProtection="1">
      <alignment horizontal="center" vertical="center"/>
      <protection locked="0"/>
    </xf>
  </cellXfs>
  <cellStyles count="6">
    <cellStyle name="Millares" xfId="1" builtinId="3"/>
    <cellStyle name="Millares 2" xfId="2" xr:uid="{00000000-0005-0000-0000-000001000000}"/>
    <cellStyle name="Millares 3" xfId="4" xr:uid="{00000000-0005-0000-0000-000031000000}"/>
    <cellStyle name="Millares 4" xfId="5" xr:uid="{00000000-0005-0000-0000-000032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I323"/>
  <sheetViews>
    <sheetView tabSelected="1" view="pageBreakPreview" topLeftCell="A295" zoomScale="82" zoomScaleNormal="91" zoomScaleSheetLayoutView="82" workbookViewId="0">
      <selection activeCell="B304" sqref="B304"/>
    </sheetView>
  </sheetViews>
  <sheetFormatPr baseColWidth="10" defaultColWidth="11.5703125" defaultRowHeight="12" x14ac:dyDescent="0.25"/>
  <cols>
    <col min="1" max="1" width="2.7109375" style="2" customWidth="1"/>
    <col min="2" max="2" width="80.28515625" style="2" bestFit="1" customWidth="1"/>
    <col min="3" max="3" width="31.5703125" style="6" bestFit="1" customWidth="1"/>
    <col min="4" max="4" width="42.28515625" style="2" customWidth="1"/>
    <col min="5" max="5" width="37.7109375" style="2" customWidth="1"/>
    <col min="6" max="6" width="25.28515625" style="2" customWidth="1"/>
    <col min="7" max="7" width="23.85546875" style="2" customWidth="1"/>
    <col min="8" max="8" width="16.5703125" style="2" bestFit="1" customWidth="1"/>
    <col min="9" max="9" width="14.42578125" style="2" bestFit="1" customWidth="1"/>
    <col min="10" max="16384" width="11.5703125" style="2"/>
  </cols>
  <sheetData>
    <row r="1" spans="1:8" ht="12.75" thickBot="1" x14ac:dyDescent="0.3"/>
    <row r="2" spans="1:8" ht="16.899999999999999" customHeight="1" x14ac:dyDescent="0.25">
      <c r="A2" s="1"/>
      <c r="B2" s="209" t="s">
        <v>202</v>
      </c>
      <c r="C2" s="210"/>
      <c r="D2" s="210"/>
      <c r="E2" s="210"/>
      <c r="F2" s="210"/>
      <c r="G2" s="211"/>
    </row>
    <row r="3" spans="1:8" x14ac:dyDescent="0.25">
      <c r="A3" s="1"/>
      <c r="B3" s="212" t="s">
        <v>0</v>
      </c>
      <c r="C3" s="213"/>
      <c r="D3" s="213"/>
      <c r="E3" s="213"/>
      <c r="F3" s="213"/>
      <c r="G3" s="214"/>
    </row>
    <row r="4" spans="1:8" x14ac:dyDescent="0.25">
      <c r="A4" s="1"/>
      <c r="B4" s="212" t="s">
        <v>1</v>
      </c>
      <c r="C4" s="213"/>
      <c r="D4" s="213"/>
      <c r="E4" s="213"/>
      <c r="F4" s="213"/>
      <c r="G4" s="214"/>
    </row>
    <row r="5" spans="1:8" ht="15.75" customHeight="1" x14ac:dyDescent="0.25">
      <c r="A5" s="1"/>
      <c r="B5" s="217" t="s">
        <v>270</v>
      </c>
      <c r="C5" s="218"/>
      <c r="D5" s="218"/>
      <c r="E5" s="218"/>
      <c r="F5" s="218"/>
      <c r="G5" s="219"/>
    </row>
    <row r="6" spans="1:8" ht="22.5" customHeight="1" thickBot="1" x14ac:dyDescent="0.3">
      <c r="A6" s="1"/>
      <c r="B6" s="220" t="s">
        <v>2</v>
      </c>
      <c r="C6" s="221"/>
      <c r="D6" s="221"/>
      <c r="E6" s="221"/>
      <c r="F6" s="221"/>
      <c r="G6" s="222"/>
    </row>
    <row r="7" spans="1:8" s="53" customFormat="1" x14ac:dyDescent="0.25">
      <c r="A7" s="62"/>
      <c r="B7" s="54"/>
      <c r="C7" s="54"/>
      <c r="D7" s="54"/>
      <c r="E7" s="54"/>
      <c r="F7" s="54"/>
      <c r="G7" s="54"/>
    </row>
    <row r="8" spans="1:8" ht="15" x14ac:dyDescent="0.25">
      <c r="A8" s="1"/>
      <c r="B8" s="8" t="s">
        <v>17</v>
      </c>
      <c r="C8" s="8"/>
      <c r="D8"/>
      <c r="E8"/>
      <c r="F8" s="9"/>
      <c r="G8" s="9"/>
    </row>
    <row r="9" spans="1:8" ht="15" x14ac:dyDescent="0.25">
      <c r="A9" s="1"/>
      <c r="B9" s="8"/>
      <c r="C9" s="8"/>
      <c r="D9"/>
      <c r="E9"/>
      <c r="F9" s="67"/>
      <c r="G9" s="9"/>
    </row>
    <row r="10" spans="1:8" ht="15" x14ac:dyDescent="0.25">
      <c r="A10" s="1"/>
      <c r="B10" s="8" t="s">
        <v>18</v>
      </c>
      <c r="C10" s="8"/>
      <c r="D10"/>
      <c r="E10"/>
      <c r="F10" s="65">
        <f>SUM(F13:F15)</f>
        <v>418848660.45999998</v>
      </c>
      <c r="G10" s="9"/>
    </row>
    <row r="11" spans="1:8" ht="5.25" customHeight="1" x14ac:dyDescent="0.25">
      <c r="A11" s="1"/>
      <c r="B11"/>
      <c r="C11"/>
      <c r="D11"/>
      <c r="E11"/>
      <c r="F11" s="9"/>
      <c r="G11" s="9"/>
    </row>
    <row r="12" spans="1:8" ht="15" x14ac:dyDescent="0.25">
      <c r="A12" s="1"/>
      <c r="B12" s="11" t="s">
        <v>19</v>
      </c>
      <c r="C12" s="215" t="s">
        <v>20</v>
      </c>
      <c r="D12" s="216"/>
      <c r="E12" s="11" t="s">
        <v>21</v>
      </c>
      <c r="F12" s="12" t="s">
        <v>22</v>
      </c>
      <c r="G12" s="13"/>
    </row>
    <row r="13" spans="1:8" ht="15" x14ac:dyDescent="0.25">
      <c r="A13" s="1"/>
      <c r="B13" s="225" t="s">
        <v>23</v>
      </c>
      <c r="C13" s="231" t="s">
        <v>24</v>
      </c>
      <c r="D13" s="232"/>
      <c r="E13" s="14" t="s">
        <v>5</v>
      </c>
      <c r="F13" s="154">
        <v>696765.14</v>
      </c>
      <c r="G13" s="9"/>
    </row>
    <row r="14" spans="1:8" ht="15" x14ac:dyDescent="0.25">
      <c r="A14" s="1"/>
      <c r="B14" s="226"/>
      <c r="C14" s="233"/>
      <c r="D14" s="234"/>
      <c r="E14" s="14" t="s">
        <v>25</v>
      </c>
      <c r="F14" s="154">
        <v>321263606.77999997</v>
      </c>
      <c r="G14" s="9"/>
      <c r="H14" s="63">
        <f>+F14-G14</f>
        <v>321263606.77999997</v>
      </c>
    </row>
    <row r="15" spans="1:8" ht="38.25" customHeight="1" x14ac:dyDescent="0.25">
      <c r="A15" s="1"/>
      <c r="B15" s="11" t="s">
        <v>26</v>
      </c>
      <c r="C15" s="215" t="s">
        <v>27</v>
      </c>
      <c r="D15" s="216"/>
      <c r="E15" s="14" t="s">
        <v>28</v>
      </c>
      <c r="F15" s="154">
        <v>96888288.540000007</v>
      </c>
      <c r="G15" s="9"/>
    </row>
    <row r="16" spans="1:8" ht="15" x14ac:dyDescent="0.25">
      <c r="A16" s="1"/>
      <c r="B16" s="15"/>
      <c r="C16" s="15"/>
      <c r="D16"/>
      <c r="E16"/>
      <c r="F16" s="9"/>
      <c r="G16" s="9"/>
    </row>
    <row r="17" spans="1:7" ht="15" x14ac:dyDescent="0.25">
      <c r="A17" s="1"/>
      <c r="B17" s="8" t="s">
        <v>29</v>
      </c>
      <c r="C17" s="8"/>
      <c r="D17"/>
      <c r="E17"/>
      <c r="F17" s="65">
        <f>SUM(F21:F23)</f>
        <v>63374875.280000009</v>
      </c>
      <c r="G17" s="72"/>
    </row>
    <row r="18" spans="1:7" ht="6" customHeight="1" x14ac:dyDescent="0.25">
      <c r="A18" s="1"/>
      <c r="B18"/>
      <c r="C18"/>
      <c r="D18"/>
      <c r="E18"/>
      <c r="F18" s="9"/>
      <c r="G18" s="9"/>
    </row>
    <row r="19" spans="1:7" ht="15" x14ac:dyDescent="0.25">
      <c r="A19" s="1"/>
      <c r="B19" s="229" t="s">
        <v>19</v>
      </c>
      <c r="C19" s="215" t="s">
        <v>20</v>
      </c>
      <c r="D19" s="216"/>
      <c r="E19" s="229" t="s">
        <v>30</v>
      </c>
      <c r="F19" s="227" t="s">
        <v>22</v>
      </c>
      <c r="G19" s="9"/>
    </row>
    <row r="20" spans="1:7" ht="15" x14ac:dyDescent="0.25">
      <c r="A20" s="1"/>
      <c r="B20" s="230"/>
      <c r="C20" s="16" t="s">
        <v>31</v>
      </c>
      <c r="D20" s="11" t="s">
        <v>32</v>
      </c>
      <c r="E20" s="230"/>
      <c r="F20" s="228"/>
      <c r="G20" s="9"/>
    </row>
    <row r="21" spans="1:7" ht="15" x14ac:dyDescent="0.25">
      <c r="A21" s="1"/>
      <c r="B21" s="19" t="s">
        <v>196</v>
      </c>
      <c r="C21" s="61" t="s">
        <v>197</v>
      </c>
      <c r="D21" s="59"/>
      <c r="E21" s="60" t="s">
        <v>33</v>
      </c>
      <c r="F21" s="154">
        <v>44990957.700000003</v>
      </c>
      <c r="G21" s="9"/>
    </row>
    <row r="22" spans="1:7" ht="15" x14ac:dyDescent="0.25">
      <c r="A22" s="1"/>
      <c r="B22" s="70" t="s">
        <v>198</v>
      </c>
      <c r="C22" s="17" t="s">
        <v>203</v>
      </c>
      <c r="D22" s="17"/>
      <c r="E22" s="18" t="s">
        <v>34</v>
      </c>
      <c r="F22" s="154">
        <v>11645049.98</v>
      </c>
      <c r="G22" s="9"/>
    </row>
    <row r="23" spans="1:7" ht="24.95" customHeight="1" x14ac:dyDescent="0.25">
      <c r="A23" s="1"/>
      <c r="B23" s="19" t="s">
        <v>35</v>
      </c>
      <c r="C23" s="17" t="s">
        <v>204</v>
      </c>
      <c r="D23" s="20"/>
      <c r="E23" s="18" t="s">
        <v>34</v>
      </c>
      <c r="F23" s="154">
        <v>6738867.5999999996</v>
      </c>
      <c r="G23" s="9"/>
    </row>
    <row r="24" spans="1:7" ht="15" x14ac:dyDescent="0.25">
      <c r="A24" s="1"/>
      <c r="B24" s="21"/>
      <c r="C24"/>
      <c r="D24"/>
      <c r="E24"/>
      <c r="F24" s="67"/>
      <c r="G24" s="9"/>
    </row>
    <row r="25" spans="1:7" ht="15" x14ac:dyDescent="0.25">
      <c r="A25" s="1"/>
      <c r="B25" s="8" t="s">
        <v>36</v>
      </c>
      <c r="C25" s="8"/>
      <c r="D25"/>
      <c r="E25"/>
      <c r="F25" s="65">
        <f>SUM(F28:F29)</f>
        <v>14697644.59</v>
      </c>
      <c r="G25" s="72"/>
    </row>
    <row r="26" spans="1:7" ht="8.25" customHeight="1" x14ac:dyDescent="0.25">
      <c r="A26" s="1"/>
      <c r="B26" s="8"/>
      <c r="C26" s="8"/>
      <c r="D26"/>
      <c r="E26"/>
      <c r="F26" s="65"/>
      <c r="G26" s="9"/>
    </row>
    <row r="27" spans="1:7" ht="15" x14ac:dyDescent="0.25">
      <c r="A27" s="1"/>
      <c r="B27" s="16" t="s">
        <v>19</v>
      </c>
      <c r="C27" s="215" t="s">
        <v>20</v>
      </c>
      <c r="D27" s="216"/>
      <c r="E27" s="20" t="s">
        <v>30</v>
      </c>
      <c r="F27" s="88" t="s">
        <v>22</v>
      </c>
      <c r="G27" s="9"/>
    </row>
    <row r="28" spans="1:7" ht="15" x14ac:dyDescent="0.25">
      <c r="A28" s="1"/>
      <c r="B28" s="225" t="s">
        <v>205</v>
      </c>
      <c r="C28" s="73" t="s">
        <v>206</v>
      </c>
      <c r="D28" s="74"/>
      <c r="E28" s="18" t="s">
        <v>34</v>
      </c>
      <c r="F28" s="154">
        <v>1643546.93</v>
      </c>
      <c r="G28" s="9"/>
    </row>
    <row r="29" spans="1:7" ht="15" customHeight="1" x14ac:dyDescent="0.25">
      <c r="A29" s="1"/>
      <c r="B29" s="188"/>
      <c r="C29" s="235" t="s">
        <v>207</v>
      </c>
      <c r="D29" s="236"/>
      <c r="E29" s="18" t="s">
        <v>34</v>
      </c>
      <c r="F29" s="154">
        <v>13054097.66</v>
      </c>
      <c r="G29" s="9"/>
    </row>
    <row r="30" spans="1:7" ht="15" x14ac:dyDescent="0.25">
      <c r="A30" s="1"/>
      <c r="B30"/>
      <c r="C30"/>
      <c r="D30"/>
      <c r="E30"/>
      <c r="F30" s="67"/>
      <c r="G30" s="9"/>
    </row>
    <row r="31" spans="1:7" ht="15" customHeight="1" x14ac:dyDescent="0.25">
      <c r="A31" s="1"/>
      <c r="B31" s="8" t="s">
        <v>37</v>
      </c>
      <c r="C31" s="8"/>
      <c r="D31"/>
      <c r="E31"/>
      <c r="F31" s="65">
        <f>SUM(F34)</f>
        <v>4150904.57</v>
      </c>
      <c r="G31" s="9"/>
    </row>
    <row r="32" spans="1:7" ht="7.5" customHeight="1" x14ac:dyDescent="0.25">
      <c r="A32" s="1"/>
      <c r="B32" s="8"/>
      <c r="C32" s="8"/>
      <c r="D32"/>
      <c r="E32"/>
      <c r="F32" s="65"/>
      <c r="G32" s="9"/>
    </row>
    <row r="33" spans="1:7" ht="15" x14ac:dyDescent="0.25">
      <c r="A33" s="1"/>
      <c r="B33" s="16" t="s">
        <v>19</v>
      </c>
      <c r="C33" s="223" t="s">
        <v>20</v>
      </c>
      <c r="D33" s="224"/>
      <c r="E33" s="16" t="s">
        <v>38</v>
      </c>
      <c r="F33" s="88" t="s">
        <v>22</v>
      </c>
      <c r="G33" s="13"/>
    </row>
    <row r="34" spans="1:7" ht="15" x14ac:dyDescent="0.25">
      <c r="A34" s="1"/>
      <c r="B34" s="11" t="s">
        <v>208</v>
      </c>
      <c r="C34" s="215" t="s">
        <v>209</v>
      </c>
      <c r="D34" s="216"/>
      <c r="E34" s="22" t="s">
        <v>210</v>
      </c>
      <c r="F34" s="154">
        <v>4150904.57</v>
      </c>
      <c r="G34" s="13"/>
    </row>
    <row r="35" spans="1:7" ht="15" x14ac:dyDescent="0.25">
      <c r="A35" s="1"/>
      <c r="B35"/>
      <c r="C35"/>
      <c r="D35"/>
      <c r="E35"/>
      <c r="F35" s="67"/>
      <c r="G35" s="9"/>
    </row>
    <row r="36" spans="1:7" ht="15" x14ac:dyDescent="0.25">
      <c r="A36" s="1"/>
      <c r="B36" s="8" t="s">
        <v>39</v>
      </c>
      <c r="C36"/>
      <c r="D36"/>
      <c r="E36"/>
      <c r="F36" s="65">
        <f>SUM(F39)</f>
        <v>372748.54</v>
      </c>
      <c r="G36" s="9"/>
    </row>
    <row r="37" spans="1:7" ht="7.5" customHeight="1" x14ac:dyDescent="0.25">
      <c r="A37" s="1"/>
      <c r="B37" s="8"/>
      <c r="C37"/>
      <c r="D37"/>
      <c r="E37"/>
      <c r="F37" s="10"/>
      <c r="G37" s="9"/>
    </row>
    <row r="38" spans="1:7" ht="15" x14ac:dyDescent="0.25">
      <c r="A38" s="1"/>
      <c r="B38" s="16" t="s">
        <v>19</v>
      </c>
      <c r="C38" s="223" t="s">
        <v>20</v>
      </c>
      <c r="D38" s="224"/>
      <c r="E38" s="16" t="s">
        <v>40</v>
      </c>
      <c r="F38" s="12" t="s">
        <v>22</v>
      </c>
      <c r="G38" s="9"/>
    </row>
    <row r="39" spans="1:7" ht="15" x14ac:dyDescent="0.25">
      <c r="A39" s="1"/>
      <c r="B39" s="11" t="s">
        <v>41</v>
      </c>
      <c r="C39" s="215" t="s">
        <v>211</v>
      </c>
      <c r="D39" s="216"/>
      <c r="E39" s="22" t="s">
        <v>42</v>
      </c>
      <c r="F39" s="154">
        <v>372748.54</v>
      </c>
      <c r="G39" s="9"/>
    </row>
    <row r="40" spans="1:7" ht="15" x14ac:dyDescent="0.25">
      <c r="A40" s="1"/>
      <c r="B40"/>
      <c r="C40"/>
      <c r="D40"/>
      <c r="E40"/>
      <c r="F40" s="9"/>
      <c r="G40" s="9"/>
    </row>
    <row r="41" spans="1:7" ht="16.899999999999999" customHeight="1" x14ac:dyDescent="0.25">
      <c r="A41" s="1"/>
      <c r="B41" s="8" t="s">
        <v>43</v>
      </c>
      <c r="C41" s="8"/>
      <c r="D41"/>
      <c r="E41"/>
      <c r="F41" s="113">
        <f>SUM(D44:D46)</f>
        <v>7703035409.4199991</v>
      </c>
      <c r="G41" s="9"/>
    </row>
    <row r="42" spans="1:7" ht="13.5" customHeight="1" x14ac:dyDescent="0.25">
      <c r="A42" s="1"/>
      <c r="B42" s="8"/>
      <c r="C42" s="8"/>
      <c r="D42"/>
      <c r="E42"/>
      <c r="F42" s="10"/>
      <c r="G42" s="9"/>
    </row>
    <row r="43" spans="1:7" ht="15" x14ac:dyDescent="0.25">
      <c r="A43" s="1"/>
      <c r="B43" s="215" t="s">
        <v>44</v>
      </c>
      <c r="C43" s="216"/>
      <c r="D43" s="23" t="s">
        <v>22</v>
      </c>
      <c r="E43" s="24" t="s">
        <v>45</v>
      </c>
      <c r="F43" s="24" t="s">
        <v>46</v>
      </c>
      <c r="G43" s="25"/>
    </row>
    <row r="44" spans="1:7" ht="15" x14ac:dyDescent="0.25">
      <c r="A44" s="1"/>
      <c r="B44" s="198" t="s">
        <v>47</v>
      </c>
      <c r="C44" s="199"/>
      <c r="D44" s="154">
        <v>5059036402.2399998</v>
      </c>
      <c r="E44" s="157"/>
      <c r="F44" s="26"/>
      <c r="G44" s="9"/>
    </row>
    <row r="45" spans="1:7" ht="15" x14ac:dyDescent="0.25">
      <c r="A45" s="1"/>
      <c r="B45" s="198" t="s">
        <v>48</v>
      </c>
      <c r="C45" s="199"/>
      <c r="D45" s="154">
        <v>2461118014.1999998</v>
      </c>
      <c r="E45" s="114">
        <v>468909229.80000001</v>
      </c>
      <c r="F45" s="26">
        <v>3.33</v>
      </c>
      <c r="G45" s="9"/>
    </row>
    <row r="46" spans="1:7" ht="15" x14ac:dyDescent="0.25">
      <c r="A46" s="1"/>
      <c r="B46" s="198" t="s">
        <v>194</v>
      </c>
      <c r="C46" s="199"/>
      <c r="D46" s="154">
        <v>182880992.97999999</v>
      </c>
      <c r="E46" s="157"/>
      <c r="F46" s="26"/>
      <c r="G46" s="9"/>
    </row>
    <row r="47" spans="1:7" ht="15" x14ac:dyDescent="0.25">
      <c r="A47" s="1"/>
      <c r="B47" s="56"/>
      <c r="C47" s="56"/>
      <c r="D47" s="57"/>
      <c r="E47" s="57"/>
      <c r="F47" s="40"/>
      <c r="G47" s="9"/>
    </row>
    <row r="48" spans="1:7" ht="15" x14ac:dyDescent="0.25">
      <c r="A48" s="1"/>
      <c r="B48" s="8" t="s">
        <v>49</v>
      </c>
      <c r="C48" s="27"/>
      <c r="D48" s="9"/>
      <c r="E48" s="9"/>
      <c r="F48" s="65">
        <f>D73</f>
        <v>1056658470.0699998</v>
      </c>
      <c r="G48" s="9"/>
    </row>
    <row r="49" spans="1:8" s="3" customFormat="1" ht="14.25" customHeight="1" x14ac:dyDescent="0.25">
      <c r="A49" s="2"/>
      <c r="B49"/>
      <c r="C49" s="9"/>
      <c r="D49" s="9"/>
      <c r="E49" s="9"/>
      <c r="F49" s="9"/>
      <c r="G49" s="9"/>
    </row>
    <row r="50" spans="1:8" s="3" customFormat="1" ht="15" customHeight="1" x14ac:dyDescent="0.25">
      <c r="B50" s="215" t="s">
        <v>44</v>
      </c>
      <c r="C50" s="216"/>
      <c r="D50" s="23" t="s">
        <v>22</v>
      </c>
      <c r="E50" s="24" t="s">
        <v>45</v>
      </c>
      <c r="F50" s="24" t="s">
        <v>50</v>
      </c>
      <c r="G50" s="21"/>
    </row>
    <row r="51" spans="1:8" s="3" customFormat="1" ht="15" x14ac:dyDescent="0.25">
      <c r="B51" s="179" t="s">
        <v>51</v>
      </c>
      <c r="C51" s="179"/>
      <c r="D51" s="115">
        <v>88298688.040000007</v>
      </c>
      <c r="E51" s="89"/>
      <c r="F51" s="28">
        <v>10</v>
      </c>
      <c r="G51" s="9"/>
    </row>
    <row r="52" spans="1:8" s="3" customFormat="1" ht="15" x14ac:dyDescent="0.25">
      <c r="B52" s="179" t="s">
        <v>52</v>
      </c>
      <c r="C52" s="179"/>
      <c r="D52" s="116">
        <v>44020710.329999998</v>
      </c>
      <c r="E52" s="89"/>
      <c r="F52" s="28">
        <v>10</v>
      </c>
      <c r="G52" s="9"/>
    </row>
    <row r="53" spans="1:8" s="4" customFormat="1" ht="15" x14ac:dyDescent="0.25">
      <c r="A53" s="3"/>
      <c r="B53" s="179" t="s">
        <v>53</v>
      </c>
      <c r="C53" s="179"/>
      <c r="D53" s="117">
        <v>222840824.80000001</v>
      </c>
      <c r="E53" s="89"/>
      <c r="F53" s="28">
        <v>33.33</v>
      </c>
      <c r="G53" s="9"/>
      <c r="H53" s="112">
        <f>+F48-1051379224.27</f>
        <v>5279245.7999998331</v>
      </c>
    </row>
    <row r="54" spans="1:8" s="5" customFormat="1" ht="15" x14ac:dyDescent="0.25">
      <c r="A54" s="4"/>
      <c r="B54" s="179" t="s">
        <v>54</v>
      </c>
      <c r="C54" s="179"/>
      <c r="D54" s="118">
        <v>2971409.58</v>
      </c>
      <c r="E54" s="89"/>
      <c r="F54" s="28">
        <v>10</v>
      </c>
      <c r="G54" s="9"/>
    </row>
    <row r="55" spans="1:8" ht="15" x14ac:dyDescent="0.25">
      <c r="A55" s="5"/>
      <c r="B55" s="179" t="s">
        <v>55</v>
      </c>
      <c r="C55" s="179"/>
      <c r="D55" s="119">
        <v>61538780.520000003</v>
      </c>
      <c r="E55" s="89"/>
      <c r="F55" s="28">
        <v>33.33</v>
      </c>
      <c r="G55" s="9"/>
    </row>
    <row r="56" spans="1:8" ht="15" customHeight="1" x14ac:dyDescent="0.25">
      <c r="B56" s="179" t="s">
        <v>212</v>
      </c>
      <c r="C56" s="179"/>
      <c r="D56" s="120">
        <v>25873444.52</v>
      </c>
      <c r="E56" s="89"/>
      <c r="F56" s="28">
        <v>33.33</v>
      </c>
      <c r="G56" s="9"/>
    </row>
    <row r="57" spans="1:8" ht="15" customHeight="1" x14ac:dyDescent="0.25">
      <c r="B57" s="179" t="s">
        <v>250</v>
      </c>
      <c r="C57" s="179"/>
      <c r="D57" s="121">
        <v>556782.88</v>
      </c>
      <c r="E57" s="89"/>
      <c r="F57" s="28">
        <v>33.33</v>
      </c>
      <c r="G57" s="9"/>
    </row>
    <row r="58" spans="1:8" ht="15" x14ac:dyDescent="0.25">
      <c r="B58" s="179" t="s">
        <v>56</v>
      </c>
      <c r="C58" s="179"/>
      <c r="D58" s="122">
        <v>84554429.700000003</v>
      </c>
      <c r="E58" s="89"/>
      <c r="F58" s="28">
        <v>20</v>
      </c>
      <c r="G58" s="9"/>
    </row>
    <row r="59" spans="1:8" ht="15" x14ac:dyDescent="0.25">
      <c r="B59" s="179" t="s">
        <v>57</v>
      </c>
      <c r="C59" s="179"/>
      <c r="D59" s="123">
        <v>329950050.38999999</v>
      </c>
      <c r="E59" s="89"/>
      <c r="F59" s="28">
        <v>20</v>
      </c>
      <c r="G59" s="9"/>
    </row>
    <row r="60" spans="1:8" ht="15" x14ac:dyDescent="0.25">
      <c r="B60" s="179" t="s">
        <v>265</v>
      </c>
      <c r="C60" s="179"/>
      <c r="D60" s="124">
        <v>129976.91</v>
      </c>
      <c r="E60" s="89"/>
      <c r="F60" s="28">
        <v>20</v>
      </c>
      <c r="G60" s="9"/>
    </row>
    <row r="61" spans="1:8" ht="15" x14ac:dyDescent="0.25">
      <c r="B61" s="179" t="s">
        <v>58</v>
      </c>
      <c r="C61" s="179"/>
      <c r="D61" s="136">
        <v>89632823.659999996</v>
      </c>
      <c r="E61" s="89"/>
      <c r="F61" s="28">
        <v>25</v>
      </c>
      <c r="G61" s="9"/>
    </row>
    <row r="62" spans="1:8" ht="15" x14ac:dyDescent="0.25">
      <c r="B62" s="179" t="s">
        <v>59</v>
      </c>
      <c r="C62" s="179"/>
      <c r="D62" s="125">
        <v>143570.01</v>
      </c>
      <c r="E62" s="89"/>
      <c r="F62" s="28">
        <v>20</v>
      </c>
      <c r="G62" s="9"/>
    </row>
    <row r="63" spans="1:8" ht="15" x14ac:dyDescent="0.25">
      <c r="B63" s="179" t="s">
        <v>213</v>
      </c>
      <c r="C63" s="179"/>
      <c r="D63" s="126">
        <v>4369505.88</v>
      </c>
      <c r="E63" s="89"/>
      <c r="F63" s="28">
        <v>20</v>
      </c>
      <c r="G63" s="9"/>
    </row>
    <row r="64" spans="1:8" ht="15" x14ac:dyDescent="0.25">
      <c r="B64" s="179" t="s">
        <v>252</v>
      </c>
      <c r="C64" s="179"/>
      <c r="D64" s="127">
        <v>588420.42000000004</v>
      </c>
      <c r="E64" s="89"/>
      <c r="F64" s="28">
        <v>20</v>
      </c>
      <c r="G64" s="9"/>
    </row>
    <row r="65" spans="2:7" ht="15" x14ac:dyDescent="0.25">
      <c r="B65" s="198" t="s">
        <v>267</v>
      </c>
      <c r="C65" s="199"/>
      <c r="D65" s="128">
        <v>11162.45</v>
      </c>
      <c r="E65" s="89"/>
      <c r="F65" s="28"/>
      <c r="G65" s="9"/>
    </row>
    <row r="66" spans="2:7" ht="15" x14ac:dyDescent="0.25">
      <c r="B66" s="179" t="s">
        <v>60</v>
      </c>
      <c r="C66" s="179"/>
      <c r="D66" s="129">
        <v>25711376.289999999</v>
      </c>
      <c r="E66" s="89"/>
      <c r="F66" s="28">
        <v>10</v>
      </c>
      <c r="G66" s="9"/>
    </row>
    <row r="67" spans="2:7" ht="15" x14ac:dyDescent="0.25">
      <c r="B67" s="179" t="s">
        <v>61</v>
      </c>
      <c r="C67" s="179"/>
      <c r="D67" s="130">
        <v>21233858.25</v>
      </c>
      <c r="E67" s="89"/>
      <c r="F67" s="28">
        <v>10</v>
      </c>
      <c r="G67" s="9"/>
    </row>
    <row r="68" spans="2:7" ht="15" x14ac:dyDescent="0.25">
      <c r="B68" s="179" t="s">
        <v>62</v>
      </c>
      <c r="C68" s="179"/>
      <c r="D68" s="131">
        <v>5074170.0999999996</v>
      </c>
      <c r="E68" s="89"/>
      <c r="F68" s="28">
        <v>10</v>
      </c>
      <c r="G68" s="9"/>
    </row>
    <row r="69" spans="2:7" ht="15" x14ac:dyDescent="0.25">
      <c r="B69" s="179" t="s">
        <v>63</v>
      </c>
      <c r="C69" s="179"/>
      <c r="D69" s="132">
        <v>359778.86</v>
      </c>
      <c r="E69" s="89"/>
      <c r="F69" s="28">
        <v>10</v>
      </c>
      <c r="G69" s="9"/>
    </row>
    <row r="70" spans="2:7" ht="15" customHeight="1" x14ac:dyDescent="0.25">
      <c r="B70" s="179" t="s">
        <v>64</v>
      </c>
      <c r="C70" s="179"/>
      <c r="D70" s="133">
        <v>6297782.5300000003</v>
      </c>
      <c r="E70" s="89"/>
      <c r="F70" s="28">
        <v>10</v>
      </c>
      <c r="G70" s="9"/>
    </row>
    <row r="71" spans="2:7" ht="15" customHeight="1" x14ac:dyDescent="0.25">
      <c r="B71" s="198" t="s">
        <v>214</v>
      </c>
      <c r="C71" s="199"/>
      <c r="D71" s="134">
        <v>22454614.640000001</v>
      </c>
      <c r="E71" s="90"/>
      <c r="F71" s="87"/>
      <c r="G71" s="9"/>
    </row>
    <row r="72" spans="2:7" ht="15" customHeight="1" x14ac:dyDescent="0.25">
      <c r="B72" s="198" t="s">
        <v>215</v>
      </c>
      <c r="C72" s="199"/>
      <c r="D72" s="135">
        <v>20046309.309999999</v>
      </c>
      <c r="E72" s="90"/>
      <c r="F72" s="87"/>
      <c r="G72" s="9"/>
    </row>
    <row r="73" spans="2:7" ht="15" x14ac:dyDescent="0.25">
      <c r="B73" s="245" t="s">
        <v>65</v>
      </c>
      <c r="C73" s="246"/>
      <c r="D73" s="66">
        <f>SUM(D51:D72)</f>
        <v>1056658470.0699998</v>
      </c>
      <c r="E73" s="66">
        <v>1394289095.0699999</v>
      </c>
      <c r="F73" s="26"/>
      <c r="G73" s="9"/>
    </row>
    <row r="74" spans="2:7" ht="15" x14ac:dyDescent="0.25">
      <c r="B74"/>
      <c r="C74"/>
      <c r="D74"/>
      <c r="E74"/>
      <c r="F74" s="9"/>
      <c r="G74" s="9"/>
    </row>
    <row r="75" spans="2:7" ht="18.75" x14ac:dyDescent="0.3">
      <c r="B75" s="29" t="s">
        <v>67</v>
      </c>
      <c r="C75"/>
      <c r="D75"/>
      <c r="E75"/>
      <c r="F75" s="9"/>
      <c r="G75" s="65">
        <f>SUM(G79:G88)</f>
        <v>1232971348.8199999</v>
      </c>
    </row>
    <row r="76" spans="2:7" ht="12" customHeight="1" x14ac:dyDescent="0.3">
      <c r="B76" s="29"/>
      <c r="C76"/>
      <c r="D76"/>
      <c r="E76"/>
      <c r="F76" s="9"/>
      <c r="G76" s="10"/>
    </row>
    <row r="77" spans="2:7" ht="15" customHeight="1" x14ac:dyDescent="0.25">
      <c r="B77" s="206" t="s">
        <v>44</v>
      </c>
      <c r="C77" s="184" t="s">
        <v>68</v>
      </c>
      <c r="D77" s="184"/>
      <c r="E77" s="184"/>
      <c r="F77" s="184"/>
      <c r="G77" s="205" t="s">
        <v>69</v>
      </c>
    </row>
    <row r="78" spans="2:7" ht="15" x14ac:dyDescent="0.25">
      <c r="B78" s="206"/>
      <c r="C78" s="16" t="s">
        <v>70</v>
      </c>
      <c r="D78" s="16" t="s">
        <v>71</v>
      </c>
      <c r="E78" s="16" t="s">
        <v>72</v>
      </c>
      <c r="F78" s="12" t="s">
        <v>73</v>
      </c>
      <c r="G78" s="205"/>
    </row>
    <row r="79" spans="2:7" ht="28.5" customHeight="1" x14ac:dyDescent="0.25">
      <c r="B79" s="14" t="s">
        <v>74</v>
      </c>
      <c r="C79" s="137">
        <v>84830740.530000001</v>
      </c>
      <c r="D79" s="30"/>
      <c r="E79" s="30"/>
      <c r="F79" s="30"/>
      <c r="G79" s="31">
        <f t="shared" ref="G79:G88" si="0">SUM(C79:F79)</f>
        <v>84830740.530000001</v>
      </c>
    </row>
    <row r="80" spans="2:7" ht="15" x14ac:dyDescent="0.25">
      <c r="B80" s="20" t="s">
        <v>75</v>
      </c>
      <c r="C80" s="138"/>
      <c r="D80" s="32"/>
      <c r="E80" s="32"/>
      <c r="F80" s="32"/>
      <c r="G80" s="31">
        <f>SUM(C80:F80)</f>
        <v>0</v>
      </c>
    </row>
    <row r="81" spans="1:7" ht="15" x14ac:dyDescent="0.25">
      <c r="B81" s="20" t="s">
        <v>76</v>
      </c>
      <c r="C81" s="139">
        <v>28223070.300000001</v>
      </c>
      <c r="D81" s="32"/>
      <c r="E81" s="32"/>
      <c r="F81" s="32"/>
      <c r="G81" s="32">
        <f t="shared" si="0"/>
        <v>28223070.300000001</v>
      </c>
    </row>
    <row r="82" spans="1:7" ht="15" x14ac:dyDescent="0.25">
      <c r="B82" s="20" t="s">
        <v>201</v>
      </c>
      <c r="C82" s="140">
        <v>10912869.800000001</v>
      </c>
      <c r="D82" s="32"/>
      <c r="E82" s="32"/>
      <c r="F82" s="32"/>
      <c r="G82" s="32">
        <f t="shared" si="0"/>
        <v>10912869.800000001</v>
      </c>
    </row>
    <row r="83" spans="1:7" ht="15" x14ac:dyDescent="0.25">
      <c r="B83" s="20" t="s">
        <v>263</v>
      </c>
      <c r="C83" s="103">
        <v>0</v>
      </c>
      <c r="D83" s="32"/>
      <c r="E83" s="32"/>
      <c r="F83" s="32"/>
      <c r="G83" s="32">
        <f t="shared" si="0"/>
        <v>0</v>
      </c>
    </row>
    <row r="84" spans="1:7" ht="20.25" customHeight="1" x14ac:dyDescent="0.25">
      <c r="B84" s="20" t="s">
        <v>199</v>
      </c>
      <c r="C84" s="141">
        <v>16043962.4</v>
      </c>
      <c r="D84" s="89"/>
      <c r="E84" s="32"/>
      <c r="F84" s="32"/>
      <c r="G84" s="32">
        <f t="shared" si="0"/>
        <v>16043962.4</v>
      </c>
    </row>
    <row r="85" spans="1:7" ht="15" x14ac:dyDescent="0.25">
      <c r="B85" s="20" t="s">
        <v>77</v>
      </c>
      <c r="C85" s="142">
        <v>73700127.930000007</v>
      </c>
      <c r="D85" s="32"/>
      <c r="E85" s="32"/>
      <c r="F85" s="32"/>
      <c r="G85" s="31">
        <f t="shared" si="0"/>
        <v>73700127.930000007</v>
      </c>
    </row>
    <row r="86" spans="1:7" ht="15" x14ac:dyDescent="0.25">
      <c r="B86" s="20" t="s">
        <v>78</v>
      </c>
      <c r="C86" s="32"/>
      <c r="D86" s="32"/>
      <c r="E86" s="143">
        <v>975142426.04999995</v>
      </c>
      <c r="F86" s="32"/>
      <c r="G86" s="31">
        <f t="shared" si="0"/>
        <v>975142426.04999995</v>
      </c>
    </row>
    <row r="87" spans="1:7" ht="15" x14ac:dyDescent="0.25">
      <c r="B87" s="20" t="s">
        <v>79</v>
      </c>
      <c r="C87" s="32"/>
      <c r="D87" s="32"/>
      <c r="E87" s="144">
        <v>44118151.810000002</v>
      </c>
      <c r="F87" s="32"/>
      <c r="G87" s="31">
        <f t="shared" si="0"/>
        <v>44118151.810000002</v>
      </c>
    </row>
    <row r="88" spans="1:7" ht="15" customHeight="1" x14ac:dyDescent="0.25">
      <c r="B88" s="20" t="s">
        <v>80</v>
      </c>
      <c r="C88" s="32"/>
      <c r="D88" s="32"/>
      <c r="E88" s="32"/>
      <c r="F88" s="32"/>
      <c r="G88" s="31">
        <f t="shared" si="0"/>
        <v>0</v>
      </c>
    </row>
    <row r="89" spans="1:7" ht="15" x14ac:dyDescent="0.25">
      <c r="B89"/>
      <c r="C89"/>
      <c r="D89"/>
      <c r="E89" s="35"/>
      <c r="F89" s="9"/>
      <c r="G89" s="9"/>
    </row>
    <row r="90" spans="1:7" ht="15.75" thickBot="1" x14ac:dyDescent="0.3">
      <c r="B90" s="79"/>
      <c r="C90"/>
      <c r="D90"/>
      <c r="E90" s="9"/>
      <c r="F90" s="9"/>
      <c r="G90" s="9"/>
    </row>
    <row r="91" spans="1:7" ht="30" customHeight="1" thickBot="1" x14ac:dyDescent="0.3">
      <c r="A91" s="53"/>
      <c r="B91" s="237" t="s">
        <v>3</v>
      </c>
      <c r="C91" s="238"/>
      <c r="D91" s="238"/>
      <c r="E91" s="238"/>
      <c r="F91" s="238"/>
      <c r="G91" s="239"/>
    </row>
    <row r="92" spans="1:7" s="53" customFormat="1" x14ac:dyDescent="0.25">
      <c r="B92" s="54"/>
      <c r="C92" s="54"/>
      <c r="D92" s="54"/>
      <c r="E92" s="54"/>
      <c r="F92" s="54"/>
      <c r="G92" s="54"/>
    </row>
    <row r="93" spans="1:7" s="53" customFormat="1" ht="16.5" customHeight="1" x14ac:dyDescent="0.25">
      <c r="B93" s="104" t="s">
        <v>243</v>
      </c>
      <c r="C93" s="54"/>
      <c r="D93" s="54"/>
      <c r="F93" s="75">
        <f>+E94+E116+E130</f>
        <v>2750441085.8899999</v>
      </c>
    </row>
    <row r="94" spans="1:7" ht="15.75" x14ac:dyDescent="0.25">
      <c r="B94" s="33" t="s">
        <v>81</v>
      </c>
      <c r="C94" s="34"/>
      <c r="D94"/>
      <c r="E94" s="65">
        <f>SUM(D95:D97)</f>
        <v>415303023.33000004</v>
      </c>
      <c r="F94" s="65"/>
      <c r="G94" s="53"/>
    </row>
    <row r="95" spans="1:7" ht="15" x14ac:dyDescent="0.25">
      <c r="B95" t="s">
        <v>82</v>
      </c>
      <c r="C95" s="91"/>
      <c r="D95" s="146">
        <v>33700147.18</v>
      </c>
      <c r="F95" s="65"/>
    </row>
    <row r="96" spans="1:7" ht="15" x14ac:dyDescent="0.25">
      <c r="B96" t="s">
        <v>195</v>
      </c>
      <c r="C96" s="91"/>
      <c r="D96" s="145">
        <v>653790.39</v>
      </c>
      <c r="F96" s="65"/>
    </row>
    <row r="97" spans="2:6" ht="15" x14ac:dyDescent="0.25">
      <c r="B97" t="s">
        <v>226</v>
      </c>
      <c r="C97" s="91"/>
      <c r="D97" s="145">
        <f>SUM(C98:C111)</f>
        <v>380949085.76000005</v>
      </c>
      <c r="E97" s="63"/>
      <c r="F97" s="67"/>
    </row>
    <row r="98" spans="2:6" ht="15" x14ac:dyDescent="0.25">
      <c r="B98" t="s">
        <v>216</v>
      </c>
      <c r="C98" s="145">
        <v>14992043.789999999</v>
      </c>
      <c r="D98" s="53"/>
      <c r="E98" s="9"/>
      <c r="F98" s="67"/>
    </row>
    <row r="99" spans="2:6" ht="15" x14ac:dyDescent="0.25">
      <c r="B99" t="s">
        <v>217</v>
      </c>
      <c r="C99" s="145">
        <v>8756569.3699999992</v>
      </c>
      <c r="D99" s="109"/>
      <c r="E99" s="9"/>
      <c r="F99" s="67"/>
    </row>
    <row r="100" spans="2:6" ht="15" x14ac:dyDescent="0.25">
      <c r="B100" s="148" t="s">
        <v>271</v>
      </c>
      <c r="C100" s="91">
        <v>3313518.22</v>
      </c>
      <c r="D100" s="109"/>
      <c r="E100" s="9"/>
      <c r="F100" s="67"/>
    </row>
    <row r="101" spans="2:6" ht="15" x14ac:dyDescent="0.25">
      <c r="B101" s="147" t="s">
        <v>218</v>
      </c>
      <c r="C101" s="145">
        <v>37332718.369999997</v>
      </c>
      <c r="D101" s="67"/>
      <c r="E101" s="9"/>
      <c r="F101" s="67"/>
    </row>
    <row r="102" spans="2:6" ht="15" x14ac:dyDescent="0.25">
      <c r="B102" t="s">
        <v>219</v>
      </c>
      <c r="C102" s="145">
        <v>5542370.71</v>
      </c>
      <c r="D102" s="110"/>
      <c r="E102" s="9"/>
      <c r="F102" s="67"/>
    </row>
    <row r="103" spans="2:6" ht="15" x14ac:dyDescent="0.25">
      <c r="B103" t="s">
        <v>220</v>
      </c>
      <c r="C103" s="145">
        <v>48043965.640000001</v>
      </c>
      <c r="D103" s="53"/>
      <c r="E103" s="9"/>
      <c r="F103" s="67"/>
    </row>
    <row r="104" spans="2:6" ht="15" x14ac:dyDescent="0.25">
      <c r="B104" t="s">
        <v>221</v>
      </c>
      <c r="C104" s="145">
        <v>23326965.239999998</v>
      </c>
      <c r="D104" s="53"/>
      <c r="E104" s="9"/>
      <c r="F104" s="67"/>
    </row>
    <row r="105" spans="2:6" ht="15" x14ac:dyDescent="0.25">
      <c r="B105" t="s">
        <v>222</v>
      </c>
      <c r="C105" s="145">
        <v>2778636.08</v>
      </c>
      <c r="D105" s="53"/>
      <c r="E105" s="9"/>
      <c r="F105" s="67"/>
    </row>
    <row r="106" spans="2:6" ht="15" x14ac:dyDescent="0.25">
      <c r="B106" t="s">
        <v>223</v>
      </c>
      <c r="C106" s="144">
        <v>31742330.420000002</v>
      </c>
      <c r="D106" s="53"/>
      <c r="E106" s="9"/>
      <c r="F106" s="67"/>
    </row>
    <row r="107" spans="2:6" ht="15" x14ac:dyDescent="0.25">
      <c r="B107" s="78" t="s">
        <v>251</v>
      </c>
      <c r="C107" s="145">
        <v>138151550.83000001</v>
      </c>
      <c r="D107" s="53"/>
      <c r="E107" s="9"/>
      <c r="F107" s="67"/>
    </row>
    <row r="108" spans="2:6" ht="15" x14ac:dyDescent="0.25">
      <c r="B108" t="s">
        <v>224</v>
      </c>
      <c r="C108" s="145">
        <v>25292499.399999999</v>
      </c>
      <c r="D108" s="53"/>
      <c r="E108" s="9"/>
      <c r="F108" s="67"/>
    </row>
    <row r="109" spans="2:6" ht="15" x14ac:dyDescent="0.25">
      <c r="B109" t="s">
        <v>225</v>
      </c>
      <c r="C109" s="111">
        <v>20500</v>
      </c>
      <c r="D109" s="53"/>
      <c r="E109" s="9"/>
      <c r="F109" s="67"/>
    </row>
    <row r="110" spans="2:6" ht="15" x14ac:dyDescent="0.25">
      <c r="B110" s="78" t="s">
        <v>272</v>
      </c>
      <c r="C110" s="92">
        <v>41655417.689999998</v>
      </c>
      <c r="D110" s="53"/>
      <c r="E110" s="9"/>
      <c r="F110" s="67"/>
    </row>
    <row r="111" spans="2:6" ht="15" x14ac:dyDescent="0.25">
      <c r="B111" s="78"/>
      <c r="C111" s="111"/>
      <c r="D111" s="53"/>
      <c r="E111" s="9"/>
      <c r="F111" s="67"/>
    </row>
    <row r="112" spans="2:6" ht="15" x14ac:dyDescent="0.25">
      <c r="B112" s="78"/>
      <c r="C112" s="111"/>
      <c r="D112" s="53"/>
      <c r="E112" s="9"/>
      <c r="F112" s="67"/>
    </row>
    <row r="113" spans="2:6" ht="17.25" customHeight="1" x14ac:dyDescent="0.25">
      <c r="B113"/>
      <c r="C113" s="35"/>
      <c r="D113" s="9"/>
      <c r="E113" s="9"/>
      <c r="F113" s="67"/>
    </row>
    <row r="114" spans="2:6" ht="15.75" x14ac:dyDescent="0.25">
      <c r="B114" s="33" t="s">
        <v>228</v>
      </c>
      <c r="C114" s="35"/>
      <c r="D114" s="9"/>
      <c r="E114" s="9"/>
      <c r="F114" s="65"/>
    </row>
    <row r="115" spans="2:6" ht="11.25" customHeight="1" x14ac:dyDescent="0.25">
      <c r="B115"/>
      <c r="C115" s="35"/>
      <c r="D115" s="9"/>
      <c r="E115" s="9"/>
      <c r="F115" s="67"/>
    </row>
    <row r="116" spans="2:6" ht="15" x14ac:dyDescent="0.25">
      <c r="B116" t="s">
        <v>227</v>
      </c>
      <c r="C116" s="35"/>
      <c r="D116" s="9"/>
      <c r="E116" s="10">
        <f>SUM(D117:D128)</f>
        <v>2311468192.98</v>
      </c>
      <c r="F116" s="67"/>
    </row>
    <row r="117" spans="2:6" ht="15" x14ac:dyDescent="0.25">
      <c r="B117" t="s">
        <v>229</v>
      </c>
      <c r="C117" s="145">
        <v>1127994880</v>
      </c>
      <c r="D117" s="67">
        <f>SUM(C117:C128)</f>
        <v>2311468192.98</v>
      </c>
      <c r="E117" s="67"/>
      <c r="F117" s="67"/>
    </row>
    <row r="118" spans="2:6" ht="15" x14ac:dyDescent="0.25">
      <c r="B118" t="s">
        <v>230</v>
      </c>
      <c r="C118" s="145">
        <v>919887305.86000001</v>
      </c>
      <c r="D118" s="67"/>
      <c r="E118" s="67"/>
      <c r="F118" s="67"/>
    </row>
    <row r="119" spans="2:6" ht="15" x14ac:dyDescent="0.25">
      <c r="B119" s="78" t="s">
        <v>264</v>
      </c>
      <c r="C119" s="145">
        <v>16000</v>
      </c>
      <c r="D119" s="67"/>
      <c r="E119" s="67"/>
      <c r="F119" s="67"/>
    </row>
    <row r="120" spans="2:6" ht="15" x14ac:dyDescent="0.25">
      <c r="B120" t="s">
        <v>231</v>
      </c>
      <c r="C120" s="145">
        <v>114578226.73</v>
      </c>
      <c r="D120" s="67"/>
      <c r="E120" s="67"/>
      <c r="F120" s="67"/>
    </row>
    <row r="121" spans="2:6" ht="15" x14ac:dyDescent="0.25">
      <c r="B121" s="78" t="s">
        <v>257</v>
      </c>
      <c r="C121" s="80">
        <v>0</v>
      </c>
      <c r="D121" s="67"/>
      <c r="E121" s="67"/>
      <c r="F121" s="67"/>
    </row>
    <row r="122" spans="2:6" ht="15" x14ac:dyDescent="0.25">
      <c r="B122" t="s">
        <v>232</v>
      </c>
      <c r="C122" s="80">
        <v>30256062.039999999</v>
      </c>
      <c r="D122" s="67"/>
      <c r="E122" s="67"/>
      <c r="F122" s="67"/>
    </row>
    <row r="123" spans="2:6" ht="15" x14ac:dyDescent="0.25">
      <c r="B123" t="s">
        <v>233</v>
      </c>
      <c r="C123" s="145">
        <v>979347.89</v>
      </c>
      <c r="D123" s="67"/>
      <c r="E123" s="67"/>
      <c r="F123" s="67"/>
    </row>
    <row r="124" spans="2:6" ht="15" x14ac:dyDescent="0.25">
      <c r="B124" t="s">
        <v>234</v>
      </c>
      <c r="C124" s="145">
        <v>98516639.180000007</v>
      </c>
      <c r="D124" s="67"/>
      <c r="E124" s="67"/>
      <c r="F124" s="67"/>
    </row>
    <row r="125" spans="2:6" ht="15" x14ac:dyDescent="0.25">
      <c r="B125" s="78" t="s">
        <v>253</v>
      </c>
      <c r="C125" s="145">
        <v>18631009.800000001</v>
      </c>
      <c r="D125" s="67"/>
      <c r="E125" s="67"/>
      <c r="F125" s="67"/>
    </row>
    <row r="126" spans="2:6" ht="15" x14ac:dyDescent="0.25">
      <c r="B126" t="s">
        <v>235</v>
      </c>
      <c r="C126" s="80">
        <v>0</v>
      </c>
      <c r="D126" s="67"/>
      <c r="E126" s="67"/>
      <c r="F126" s="67"/>
    </row>
    <row r="127" spans="2:6" ht="15" x14ac:dyDescent="0.25">
      <c r="B127" t="s">
        <v>236</v>
      </c>
      <c r="C127" s="80">
        <v>608721.48</v>
      </c>
      <c r="D127" s="67"/>
      <c r="E127" s="67"/>
      <c r="F127" s="67"/>
    </row>
    <row r="128" spans="2:6" ht="15" x14ac:dyDescent="0.25">
      <c r="B128" s="78" t="s">
        <v>237</v>
      </c>
      <c r="C128" s="93"/>
      <c r="D128" s="94"/>
      <c r="E128" s="67"/>
      <c r="F128" s="67"/>
    </row>
    <row r="129" spans="2:6" ht="15" x14ac:dyDescent="0.25">
      <c r="B129" s="78"/>
      <c r="C129" s="91"/>
      <c r="D129" s="67"/>
      <c r="E129" s="67"/>
      <c r="F129" s="67"/>
    </row>
    <row r="130" spans="2:6" ht="15" x14ac:dyDescent="0.25">
      <c r="B130" s="8" t="s">
        <v>83</v>
      </c>
      <c r="C130" s="91"/>
      <c r="D130" s="67"/>
      <c r="E130" s="145">
        <v>23669869.579999998</v>
      </c>
      <c r="F130" s="65"/>
    </row>
    <row r="131" spans="2:6" ht="15" x14ac:dyDescent="0.25">
      <c r="B131"/>
      <c r="C131" s="35"/>
      <c r="D131" s="9"/>
      <c r="E131" s="9"/>
      <c r="F131" s="9"/>
    </row>
    <row r="132" spans="2:6" ht="15.75" x14ac:dyDescent="0.25">
      <c r="B132" s="104" t="s">
        <v>84</v>
      </c>
      <c r="C132" s="34"/>
      <c r="D132" s="9"/>
      <c r="E132" s="9"/>
      <c r="F132" s="65">
        <f>SUM(E133:E170)</f>
        <v>2842532264.7499995</v>
      </c>
    </row>
    <row r="133" spans="2:6" ht="15" x14ac:dyDescent="0.25">
      <c r="B133" t="s">
        <v>85</v>
      </c>
      <c r="C133" s="35"/>
      <c r="D133" s="9"/>
      <c r="E133" s="9">
        <f>SUM(D134:D139)</f>
        <v>1976012253.5599999</v>
      </c>
      <c r="F133" s="67"/>
    </row>
    <row r="134" spans="2:6" ht="15" x14ac:dyDescent="0.25">
      <c r="B134" t="s">
        <v>86</v>
      </c>
      <c r="C134" s="35"/>
      <c r="D134" s="149">
        <v>663280949.26999998</v>
      </c>
      <c r="E134" s="9"/>
      <c r="F134" s="67"/>
    </row>
    <row r="135" spans="2:6" ht="15" x14ac:dyDescent="0.25">
      <c r="B135" t="s">
        <v>87</v>
      </c>
      <c r="C135" s="35"/>
      <c r="D135" s="149">
        <v>219374665.59999999</v>
      </c>
      <c r="E135" s="9"/>
      <c r="F135" s="67"/>
    </row>
    <row r="136" spans="2:6" ht="15" x14ac:dyDescent="0.25">
      <c r="B136" t="s">
        <v>88</v>
      </c>
      <c r="C136" s="35"/>
      <c r="D136" s="149">
        <v>379070048.91000003</v>
      </c>
      <c r="E136" s="9"/>
      <c r="F136" s="67"/>
    </row>
    <row r="137" spans="2:6" ht="15" x14ac:dyDescent="0.25">
      <c r="B137" t="s">
        <v>89</v>
      </c>
      <c r="C137" s="35"/>
      <c r="D137" s="149">
        <v>259685963.46000001</v>
      </c>
      <c r="E137" s="9"/>
      <c r="F137" s="67"/>
    </row>
    <row r="138" spans="2:6" ht="15" x14ac:dyDescent="0.25">
      <c r="B138" t="s">
        <v>90</v>
      </c>
      <c r="C138" s="35"/>
      <c r="D138" s="149">
        <v>348249659.31999999</v>
      </c>
      <c r="E138" s="9"/>
      <c r="F138" s="67"/>
    </row>
    <row r="139" spans="2:6" ht="15" x14ac:dyDescent="0.25">
      <c r="B139" t="s">
        <v>238</v>
      </c>
      <c r="C139" s="35"/>
      <c r="D139" s="149">
        <v>106350967</v>
      </c>
      <c r="E139" s="9"/>
      <c r="F139" s="67"/>
    </row>
    <row r="140" spans="2:6" ht="15" x14ac:dyDescent="0.25">
      <c r="B140" t="s">
        <v>91</v>
      </c>
      <c r="C140" s="35"/>
      <c r="D140" s="67"/>
      <c r="E140" s="9">
        <f>SUM(D141:D149)</f>
        <v>96570173.109999999</v>
      </c>
      <c r="F140" s="67"/>
    </row>
    <row r="141" spans="2:6" ht="15" x14ac:dyDescent="0.25">
      <c r="B141" t="s">
        <v>92</v>
      </c>
      <c r="C141" s="35"/>
      <c r="D141" s="149">
        <v>21849061.91</v>
      </c>
      <c r="E141" s="9"/>
      <c r="F141" s="67"/>
    </row>
    <row r="142" spans="2:6" ht="15" x14ac:dyDescent="0.25">
      <c r="B142" t="s">
        <v>93</v>
      </c>
      <c r="C142" s="35"/>
      <c r="D142" s="149">
        <v>13271874.960000001</v>
      </c>
      <c r="E142" s="9"/>
      <c r="F142" s="67"/>
    </row>
    <row r="143" spans="2:6" ht="15" x14ac:dyDescent="0.25">
      <c r="B143" t="s">
        <v>239</v>
      </c>
      <c r="C143" s="35"/>
      <c r="D143" s="149">
        <v>5387488.1399999997</v>
      </c>
      <c r="E143" s="9"/>
      <c r="F143" s="67"/>
    </row>
    <row r="144" spans="2:6" ht="15" x14ac:dyDescent="0.25">
      <c r="B144" t="s">
        <v>94</v>
      </c>
      <c r="C144" s="35"/>
      <c r="D144" s="149">
        <v>7899077.1299999999</v>
      </c>
      <c r="E144" s="9"/>
      <c r="F144" s="67"/>
    </row>
    <row r="145" spans="2:6" ht="15" x14ac:dyDescent="0.25">
      <c r="B145" t="s">
        <v>95</v>
      </c>
      <c r="C145" s="35"/>
      <c r="D145" s="149">
        <v>16129667.84</v>
      </c>
      <c r="E145" s="9"/>
      <c r="F145" s="67"/>
    </row>
    <row r="146" spans="2:6" ht="15" x14ac:dyDescent="0.25">
      <c r="B146" t="s">
        <v>96</v>
      </c>
      <c r="C146" s="35"/>
      <c r="D146" s="149">
        <v>13125996.300000001</v>
      </c>
      <c r="E146" s="9"/>
      <c r="F146" s="67"/>
    </row>
    <row r="147" spans="2:6" ht="15" x14ac:dyDescent="0.25">
      <c r="B147" t="s">
        <v>97</v>
      </c>
      <c r="C147" s="35"/>
      <c r="D147" s="149">
        <v>11607016.560000001</v>
      </c>
      <c r="E147" s="9"/>
      <c r="F147" s="67"/>
    </row>
    <row r="148" spans="2:6" ht="15" x14ac:dyDescent="0.25">
      <c r="B148" s="78" t="s">
        <v>248</v>
      </c>
      <c r="C148" s="35"/>
      <c r="D148" s="81">
        <v>0</v>
      </c>
      <c r="E148" s="9"/>
      <c r="F148" s="67"/>
    </row>
    <row r="149" spans="2:6" ht="15" x14ac:dyDescent="0.25">
      <c r="B149" t="s">
        <v>98</v>
      </c>
      <c r="C149" s="35"/>
      <c r="D149" s="149">
        <v>7299990.2699999996</v>
      </c>
      <c r="E149" s="9"/>
      <c r="F149" s="67"/>
    </row>
    <row r="150" spans="2:6" ht="15" x14ac:dyDescent="0.25">
      <c r="B150" t="s">
        <v>99</v>
      </c>
      <c r="C150" s="35"/>
      <c r="D150" s="82"/>
      <c r="E150" s="67">
        <f>SUM(D151:D159)</f>
        <v>217848855.33999997</v>
      </c>
      <c r="F150" s="67"/>
    </row>
    <row r="151" spans="2:6" ht="15" x14ac:dyDescent="0.25">
      <c r="B151" t="s">
        <v>100</v>
      </c>
      <c r="C151" s="35"/>
      <c r="D151" s="149">
        <v>58157493.25</v>
      </c>
      <c r="E151" s="67"/>
      <c r="F151" s="67"/>
    </row>
    <row r="152" spans="2:6" ht="15" x14ac:dyDescent="0.25">
      <c r="B152" t="s">
        <v>101</v>
      </c>
      <c r="C152" s="35"/>
      <c r="D152" s="149">
        <v>11690006.720000001</v>
      </c>
      <c r="E152" s="67"/>
      <c r="F152" s="67"/>
    </row>
    <row r="153" spans="2:6" ht="15" x14ac:dyDescent="0.25">
      <c r="B153" t="s">
        <v>102</v>
      </c>
      <c r="C153" s="35"/>
      <c r="D153" s="149">
        <v>11984894.16</v>
      </c>
      <c r="E153" s="67"/>
      <c r="F153" s="67"/>
    </row>
    <row r="154" spans="2:6" ht="15" x14ac:dyDescent="0.25">
      <c r="B154" t="s">
        <v>103</v>
      </c>
      <c r="C154" s="35"/>
      <c r="D154" s="149">
        <v>9321364.2799999993</v>
      </c>
      <c r="E154" s="67"/>
      <c r="F154" s="67"/>
    </row>
    <row r="155" spans="2:6" ht="15" x14ac:dyDescent="0.25">
      <c r="B155" t="s">
        <v>104</v>
      </c>
      <c r="C155" s="35"/>
      <c r="D155" s="149">
        <v>37196812.630000003</v>
      </c>
      <c r="E155" s="67"/>
      <c r="F155" s="67"/>
    </row>
    <row r="156" spans="2:6" ht="15" x14ac:dyDescent="0.25">
      <c r="B156" t="s">
        <v>240</v>
      </c>
      <c r="C156" s="35"/>
      <c r="D156" s="149">
        <v>6267666.3399999999</v>
      </c>
      <c r="E156" s="67"/>
      <c r="F156" s="67"/>
    </row>
    <row r="157" spans="2:6" ht="15" x14ac:dyDescent="0.25">
      <c r="B157" t="s">
        <v>105</v>
      </c>
      <c r="C157" s="35"/>
      <c r="D157" s="149">
        <v>15385145.289999999</v>
      </c>
      <c r="E157" s="67"/>
      <c r="F157" s="67"/>
    </row>
    <row r="158" spans="2:6" ht="15" x14ac:dyDescent="0.25">
      <c r="B158" t="s">
        <v>241</v>
      </c>
      <c r="C158" s="35"/>
      <c r="D158" s="149">
        <v>353302.53</v>
      </c>
      <c r="E158" s="67"/>
      <c r="F158" s="67"/>
    </row>
    <row r="159" spans="2:6" ht="15" x14ac:dyDescent="0.25">
      <c r="B159" t="s">
        <v>106</v>
      </c>
      <c r="C159" s="35"/>
      <c r="D159" s="149">
        <v>67492170.140000001</v>
      </c>
      <c r="E159" s="67"/>
      <c r="F159" s="67"/>
    </row>
    <row r="160" spans="2:6" ht="15" x14ac:dyDescent="0.25">
      <c r="B160" t="s">
        <v>107</v>
      </c>
      <c r="C160" s="35"/>
      <c r="D160" s="67"/>
      <c r="E160" s="144">
        <f>SUM(D161:D165)</f>
        <v>449099928.79999995</v>
      </c>
      <c r="F160" s="67"/>
    </row>
    <row r="161" spans="2:7" ht="15" x14ac:dyDescent="0.25">
      <c r="B161" t="s">
        <v>108</v>
      </c>
      <c r="C161" s="35"/>
      <c r="D161" s="149">
        <v>200979666.94</v>
      </c>
      <c r="E161" s="9"/>
      <c r="F161" s="67"/>
    </row>
    <row r="162" spans="2:7" ht="15" x14ac:dyDescent="0.25">
      <c r="B162" t="s">
        <v>109</v>
      </c>
      <c r="C162" s="35"/>
      <c r="D162" s="81">
        <v>0</v>
      </c>
      <c r="E162" s="9"/>
      <c r="F162" s="67"/>
    </row>
    <row r="163" spans="2:7" ht="15" x14ac:dyDescent="0.25">
      <c r="B163" t="s">
        <v>242</v>
      </c>
      <c r="C163" s="35"/>
      <c r="D163" s="149">
        <v>26970709.260000002</v>
      </c>
      <c r="E163" s="9"/>
      <c r="F163" s="67"/>
    </row>
    <row r="164" spans="2:7" ht="15" x14ac:dyDescent="0.25">
      <c r="B164" t="s">
        <v>110</v>
      </c>
      <c r="C164" s="35"/>
      <c r="D164" s="149">
        <v>221149552.59999999</v>
      </c>
      <c r="E164" s="9"/>
      <c r="F164" s="67"/>
    </row>
    <row r="165" spans="2:7" ht="16.5" customHeight="1" x14ac:dyDescent="0.25">
      <c r="B165" s="78" t="s">
        <v>249</v>
      </c>
      <c r="C165" s="35"/>
      <c r="D165" s="83">
        <v>0</v>
      </c>
      <c r="E165" s="9"/>
      <c r="F165" s="67"/>
    </row>
    <row r="166" spans="2:7" ht="15" x14ac:dyDescent="0.25">
      <c r="B166"/>
      <c r="C166" s="35"/>
      <c r="D166" s="68"/>
      <c r="E166" s="9"/>
      <c r="F166" s="67"/>
    </row>
    <row r="167" spans="2:7" ht="15" x14ac:dyDescent="0.25">
      <c r="B167" t="s">
        <v>111</v>
      </c>
      <c r="C167" s="35"/>
      <c r="D167" s="67"/>
      <c r="E167" s="149">
        <v>103001049.08</v>
      </c>
      <c r="F167" s="67"/>
    </row>
    <row r="168" spans="2:7" ht="15" x14ac:dyDescent="0.25">
      <c r="B168"/>
      <c r="C168" s="35"/>
      <c r="D168" s="67"/>
      <c r="E168" s="72"/>
      <c r="F168" s="67"/>
    </row>
    <row r="169" spans="2:7" ht="15" x14ac:dyDescent="0.25">
      <c r="B169" t="s">
        <v>112</v>
      </c>
      <c r="C169" s="35"/>
      <c r="D169" s="67"/>
      <c r="E169" s="150">
        <v>4.8600000000000003</v>
      </c>
      <c r="F169" s="67"/>
    </row>
    <row r="170" spans="2:7" ht="15" x14ac:dyDescent="0.25">
      <c r="B170" t="s">
        <v>113</v>
      </c>
      <c r="C170" s="35"/>
      <c r="D170" s="149"/>
      <c r="E170" s="36"/>
      <c r="F170" s="67"/>
    </row>
    <row r="171" spans="2:7" ht="15" x14ac:dyDescent="0.25">
      <c r="B171"/>
      <c r="C171" s="35"/>
      <c r="D171" s="9"/>
      <c r="E171" s="9"/>
      <c r="F171" s="67"/>
    </row>
    <row r="172" spans="2:7" ht="15.75" thickBot="1" x14ac:dyDescent="0.3">
      <c r="B172" s="79"/>
      <c r="C172" s="35"/>
      <c r="D172" s="55"/>
      <c r="E172" s="40"/>
      <c r="F172" s="40"/>
    </row>
    <row r="173" spans="2:7" ht="30" customHeight="1" thickBot="1" x14ac:dyDescent="0.3">
      <c r="B173" s="237" t="s">
        <v>4</v>
      </c>
      <c r="C173" s="238"/>
      <c r="D173" s="238"/>
      <c r="E173" s="238"/>
      <c r="F173" s="238"/>
      <c r="G173" s="239"/>
    </row>
    <row r="174" spans="2:7" ht="15" customHeight="1" x14ac:dyDescent="0.25">
      <c r="B174" s="188" t="s">
        <v>44</v>
      </c>
      <c r="C174" s="188" t="s">
        <v>114</v>
      </c>
      <c r="D174" s="188" t="s">
        <v>115</v>
      </c>
      <c r="E174" s="188"/>
      <c r="F174" s="188"/>
      <c r="G174" s="204" t="s">
        <v>116</v>
      </c>
    </row>
    <row r="175" spans="2:7" ht="15" customHeight="1" x14ac:dyDescent="0.25">
      <c r="B175" s="206"/>
      <c r="C175" s="206"/>
      <c r="D175" s="11" t="s">
        <v>40</v>
      </c>
      <c r="E175" s="11" t="s">
        <v>117</v>
      </c>
      <c r="F175" s="11" t="s">
        <v>118</v>
      </c>
      <c r="G175" s="205"/>
    </row>
    <row r="176" spans="2:7" ht="15" customHeight="1" x14ac:dyDescent="0.25">
      <c r="B176" s="206" t="s">
        <v>119</v>
      </c>
      <c r="C176" s="205">
        <v>685786316.22000003</v>
      </c>
      <c r="D176" s="20" t="s">
        <v>120</v>
      </c>
      <c r="E176" s="20" t="s">
        <v>121</v>
      </c>
      <c r="F176" s="77">
        <v>0</v>
      </c>
      <c r="G176" s="207">
        <f>+C176+F177</f>
        <v>686171810.22000003</v>
      </c>
    </row>
    <row r="177" spans="2:7" ht="15" customHeight="1" x14ac:dyDescent="0.25">
      <c r="B177" s="206"/>
      <c r="C177" s="205"/>
      <c r="D177" s="20" t="s">
        <v>120</v>
      </c>
      <c r="E177" s="20" t="s">
        <v>122</v>
      </c>
      <c r="F177" s="77">
        <v>385494</v>
      </c>
      <c r="G177" s="208"/>
    </row>
    <row r="178" spans="2:7" ht="15" customHeight="1" x14ac:dyDescent="0.25">
      <c r="B178"/>
      <c r="C178"/>
      <c r="D178"/>
      <c r="E178"/>
      <c r="F178" s="67"/>
      <c r="G178" s="67"/>
    </row>
    <row r="179" spans="2:7" ht="15" customHeight="1" x14ac:dyDescent="0.25">
      <c r="B179" s="206" t="s">
        <v>44</v>
      </c>
      <c r="C179" s="206" t="s">
        <v>114</v>
      </c>
      <c r="D179" s="206" t="s">
        <v>115</v>
      </c>
      <c r="E179" s="206"/>
      <c r="F179" s="206"/>
      <c r="G179" s="240" t="s">
        <v>116</v>
      </c>
    </row>
    <row r="180" spans="2:7" ht="15" customHeight="1" x14ac:dyDescent="0.25">
      <c r="B180" s="206"/>
      <c r="C180" s="206"/>
      <c r="D180" s="184" t="s">
        <v>123</v>
      </c>
      <c r="E180" s="184"/>
      <c r="F180" s="26" t="s">
        <v>118</v>
      </c>
      <c r="G180" s="240"/>
    </row>
    <row r="181" spans="2:7" ht="15" customHeight="1" x14ac:dyDescent="0.25">
      <c r="B181" s="225" t="s">
        <v>124</v>
      </c>
      <c r="C181" s="241">
        <f>5972146397+129628008</f>
        <v>6101774405</v>
      </c>
      <c r="D181" s="243" t="s">
        <v>125</v>
      </c>
      <c r="E181" s="244"/>
      <c r="F181" s="152">
        <v>-64254485.729999997</v>
      </c>
      <c r="G181" s="207">
        <f>+C181+F181+F182</f>
        <v>5945428740.4100008</v>
      </c>
    </row>
    <row r="182" spans="2:7" ht="15" customHeight="1" x14ac:dyDescent="0.25">
      <c r="B182" s="188"/>
      <c r="C182" s="242"/>
      <c r="D182" s="243" t="s">
        <v>126</v>
      </c>
      <c r="E182" s="244"/>
      <c r="F182" s="152">
        <v>-92091178.859999999</v>
      </c>
      <c r="G182" s="208"/>
    </row>
    <row r="183" spans="2:7" ht="15" customHeight="1" x14ac:dyDescent="0.25">
      <c r="B183" s="37"/>
      <c r="C183" s="38"/>
      <c r="D183" s="39"/>
      <c r="E183" s="39"/>
      <c r="F183" s="40"/>
      <c r="G183" s="41"/>
    </row>
    <row r="184" spans="2:7" ht="13.5" customHeight="1" thickBot="1" x14ac:dyDescent="0.3">
      <c r="B184" s="37"/>
      <c r="C184" s="38"/>
      <c r="D184" s="76"/>
      <c r="E184" s="39"/>
      <c r="F184" s="40"/>
      <c r="G184" s="41"/>
    </row>
    <row r="185" spans="2:7" ht="30" customHeight="1" thickBot="1" x14ac:dyDescent="0.3">
      <c r="B185" s="252" t="s">
        <v>150</v>
      </c>
      <c r="C185" s="253"/>
      <c r="D185" s="253"/>
      <c r="E185" s="253"/>
      <c r="F185" s="253"/>
      <c r="G185" s="254"/>
    </row>
    <row r="186" spans="2:7" s="53" customFormat="1" x14ac:dyDescent="0.25">
      <c r="B186" s="54"/>
      <c r="C186" s="54"/>
      <c r="D186" s="54"/>
      <c r="E186" s="54"/>
      <c r="F186" s="54"/>
      <c r="G186" s="54"/>
    </row>
    <row r="187" spans="2:7" ht="15" x14ac:dyDescent="0.25">
      <c r="B187" s="250" t="s">
        <v>127</v>
      </c>
      <c r="C187" s="250"/>
      <c r="D187" s="250"/>
      <c r="E187" s="250"/>
    </row>
    <row r="188" spans="2:7" ht="15" x14ac:dyDescent="0.25">
      <c r="B188" s="251" t="s">
        <v>128</v>
      </c>
      <c r="C188" s="251"/>
      <c r="D188" s="251"/>
      <c r="E188" s="251"/>
    </row>
    <row r="189" spans="2:7" ht="15" x14ac:dyDescent="0.25">
      <c r="B189"/>
      <c r="C189"/>
      <c r="D189"/>
      <c r="E189"/>
    </row>
    <row r="190" spans="2:7" ht="15" customHeight="1" x14ac:dyDescent="0.25">
      <c r="B190" s="184"/>
      <c r="C190" s="184"/>
      <c r="D190" s="16">
        <v>2024</v>
      </c>
      <c r="E190" s="16">
        <v>2023</v>
      </c>
      <c r="F190" s="53"/>
    </row>
    <row r="191" spans="2:7" ht="15" customHeight="1" x14ac:dyDescent="0.25">
      <c r="B191" s="165" t="s">
        <v>129</v>
      </c>
      <c r="C191" s="165"/>
      <c r="D191" s="31">
        <f>+F10-D192</f>
        <v>321960371.91999996</v>
      </c>
      <c r="E191" s="154">
        <v>461029381.44999999</v>
      </c>
    </row>
    <row r="192" spans="2:7" ht="15" customHeight="1" x14ac:dyDescent="0.25">
      <c r="B192" s="165" t="s">
        <v>6</v>
      </c>
      <c r="C192" s="165"/>
      <c r="D192" s="155">
        <v>96888288.540000007</v>
      </c>
      <c r="E192" s="26">
        <v>20098809.190000001</v>
      </c>
    </row>
    <row r="193" spans="2:5" ht="15" customHeight="1" x14ac:dyDescent="0.25">
      <c r="B193" s="255" t="s">
        <v>7</v>
      </c>
      <c r="C193" s="255"/>
      <c r="D193" s="153">
        <f>SUM(D191:D192)</f>
        <v>418848660.45999998</v>
      </c>
      <c r="E193" s="154">
        <v>20098809.190000001</v>
      </c>
    </row>
    <row r="194" spans="2:5" ht="15" customHeight="1" x14ac:dyDescent="0.25">
      <c r="B194"/>
      <c r="C194"/>
      <c r="D194"/>
      <c r="E194"/>
    </row>
    <row r="195" spans="2:5" ht="15" customHeight="1" x14ac:dyDescent="0.25">
      <c r="B195" s="186" t="s">
        <v>130</v>
      </c>
      <c r="C195" s="186"/>
      <c r="D195" s="186"/>
      <c r="E195" s="186"/>
    </row>
    <row r="196" spans="2:5" ht="15" customHeight="1" x14ac:dyDescent="0.25">
      <c r="B196"/>
      <c r="C196"/>
      <c r="D196"/>
      <c r="E196"/>
    </row>
    <row r="197" spans="2:5" ht="15" customHeight="1" x14ac:dyDescent="0.25">
      <c r="B197" s="98" t="s">
        <v>19</v>
      </c>
      <c r="C197" s="98" t="s">
        <v>118</v>
      </c>
      <c r="D197" s="11" t="s">
        <v>131</v>
      </c>
      <c r="E197" s="11" t="s">
        <v>132</v>
      </c>
    </row>
    <row r="198" spans="2:5" ht="15" customHeight="1" x14ac:dyDescent="0.25">
      <c r="B198" s="99" t="s">
        <v>133</v>
      </c>
      <c r="C198" s="86">
        <v>26495.56</v>
      </c>
      <c r="D198" s="11"/>
      <c r="E198" s="26">
        <f t="shared" ref="E198:E202" si="1">+C198</f>
        <v>26495.56</v>
      </c>
    </row>
    <row r="199" spans="2:5" ht="15" customHeight="1" x14ac:dyDescent="0.25">
      <c r="B199" s="99" t="s">
        <v>244</v>
      </c>
      <c r="C199" s="86"/>
      <c r="D199" s="71"/>
      <c r="E199" s="26">
        <f t="shared" si="1"/>
        <v>0</v>
      </c>
    </row>
    <row r="200" spans="2:5" ht="15" customHeight="1" x14ac:dyDescent="0.25">
      <c r="B200" s="99" t="s">
        <v>134</v>
      </c>
      <c r="C200" s="86">
        <v>5037042.6500000004</v>
      </c>
      <c r="D200" s="11"/>
      <c r="E200" s="26">
        <f t="shared" si="1"/>
        <v>5037042.6500000004</v>
      </c>
    </row>
    <row r="201" spans="2:5" ht="15" customHeight="1" x14ac:dyDescent="0.25">
      <c r="B201" s="100" t="s">
        <v>135</v>
      </c>
      <c r="C201" s="86">
        <v>331369.43</v>
      </c>
      <c r="D201" s="26"/>
      <c r="E201" s="26">
        <f t="shared" si="1"/>
        <v>331369.43</v>
      </c>
    </row>
    <row r="202" spans="2:5" ht="15" customHeight="1" x14ac:dyDescent="0.25">
      <c r="B202" s="100" t="s">
        <v>136</v>
      </c>
      <c r="C202" s="86">
        <v>754812.78</v>
      </c>
      <c r="D202" s="26"/>
      <c r="E202" s="26">
        <f t="shared" si="1"/>
        <v>754812.78</v>
      </c>
    </row>
    <row r="203" spans="2:5" ht="15" customHeight="1" x14ac:dyDescent="0.25">
      <c r="B203" s="100" t="s">
        <v>247</v>
      </c>
      <c r="C203" s="86">
        <v>781139.82</v>
      </c>
      <c r="D203" s="26"/>
      <c r="E203" s="26">
        <f t="shared" ref="E203:E208" si="2">+C203</f>
        <v>781139.82</v>
      </c>
    </row>
    <row r="204" spans="2:5" ht="15" customHeight="1" x14ac:dyDescent="0.25">
      <c r="B204" s="100" t="s">
        <v>137</v>
      </c>
      <c r="C204" s="86">
        <v>350643.77</v>
      </c>
      <c r="D204" s="26"/>
      <c r="E204" s="26">
        <f t="shared" si="2"/>
        <v>350643.77</v>
      </c>
    </row>
    <row r="205" spans="2:5" ht="15" customHeight="1" x14ac:dyDescent="0.25">
      <c r="B205" s="100" t="s">
        <v>138</v>
      </c>
      <c r="C205" s="86">
        <v>8117491.4500000002</v>
      </c>
      <c r="D205" s="26"/>
      <c r="E205" s="26">
        <f t="shared" si="2"/>
        <v>8117491.4500000002</v>
      </c>
    </row>
    <row r="206" spans="2:5" ht="15" customHeight="1" x14ac:dyDescent="0.25">
      <c r="B206" s="100" t="s">
        <v>139</v>
      </c>
      <c r="C206" s="86">
        <v>129976.91</v>
      </c>
      <c r="D206" s="26"/>
      <c r="E206" s="26">
        <f t="shared" si="2"/>
        <v>129976.91</v>
      </c>
    </row>
    <row r="207" spans="2:5" ht="15" customHeight="1" x14ac:dyDescent="0.25">
      <c r="B207" s="100" t="s">
        <v>140</v>
      </c>
      <c r="C207" s="86">
        <v>6269597.9699999997</v>
      </c>
      <c r="D207" s="26"/>
      <c r="E207" s="26">
        <f t="shared" si="2"/>
        <v>6269597.9699999997</v>
      </c>
    </row>
    <row r="208" spans="2:5" ht="15" customHeight="1" x14ac:dyDescent="0.25">
      <c r="B208" s="100" t="s">
        <v>200</v>
      </c>
      <c r="C208" s="86">
        <v>0</v>
      </c>
      <c r="D208" s="26"/>
      <c r="E208" s="26">
        <f t="shared" si="2"/>
        <v>0</v>
      </c>
    </row>
    <row r="209" spans="2:5" ht="15" customHeight="1" x14ac:dyDescent="0.25">
      <c r="B209" s="100" t="s">
        <v>245</v>
      </c>
      <c r="C209" s="86">
        <v>651180.69999999995</v>
      </c>
      <c r="D209" s="26"/>
      <c r="E209" s="26">
        <f t="shared" ref="E209:E216" si="3">+C209</f>
        <v>651180.69999999995</v>
      </c>
    </row>
    <row r="210" spans="2:5" ht="15" customHeight="1" x14ac:dyDescent="0.25">
      <c r="B210" s="100" t="s">
        <v>254</v>
      </c>
      <c r="C210" s="86">
        <v>95055.3</v>
      </c>
      <c r="D210" s="26"/>
      <c r="E210" s="26">
        <f t="shared" si="3"/>
        <v>95055.3</v>
      </c>
    </row>
    <row r="211" spans="2:5" ht="15" customHeight="1" x14ac:dyDescent="0.25">
      <c r="B211" s="100" t="s">
        <v>268</v>
      </c>
      <c r="C211" s="86">
        <v>11162.45</v>
      </c>
      <c r="D211" s="26"/>
      <c r="E211" s="26">
        <f t="shared" si="3"/>
        <v>11162.45</v>
      </c>
    </row>
    <row r="212" spans="2:5" ht="15" customHeight="1" x14ac:dyDescent="0.25">
      <c r="B212" s="100" t="s">
        <v>141</v>
      </c>
      <c r="C212" s="86">
        <v>1053753.3799999999</v>
      </c>
      <c r="D212" s="26"/>
      <c r="E212" s="26">
        <f t="shared" si="3"/>
        <v>1053753.3799999999</v>
      </c>
    </row>
    <row r="213" spans="2:5" ht="15" customHeight="1" x14ac:dyDescent="0.25">
      <c r="B213" s="100" t="s">
        <v>142</v>
      </c>
      <c r="C213" s="86">
        <v>111161.41</v>
      </c>
      <c r="D213" s="26"/>
      <c r="E213" s="26">
        <f t="shared" si="3"/>
        <v>111161.41</v>
      </c>
    </row>
    <row r="214" spans="2:5" ht="15" customHeight="1" x14ac:dyDescent="0.25">
      <c r="B214" s="100" t="s">
        <v>246</v>
      </c>
      <c r="C214" s="86">
        <v>21946.27</v>
      </c>
      <c r="D214" s="26"/>
      <c r="E214" s="26">
        <f t="shared" si="3"/>
        <v>21946.27</v>
      </c>
    </row>
    <row r="215" spans="2:5" ht="15" customHeight="1" x14ac:dyDescent="0.25">
      <c r="B215" s="100" t="s">
        <v>143</v>
      </c>
      <c r="C215" s="86">
        <v>50319.08</v>
      </c>
      <c r="D215" s="26"/>
      <c r="E215" s="26">
        <f t="shared" si="3"/>
        <v>50319.08</v>
      </c>
    </row>
    <row r="216" spans="2:5" ht="15" customHeight="1" x14ac:dyDescent="0.25">
      <c r="B216" s="100" t="s">
        <v>266</v>
      </c>
      <c r="C216" s="86">
        <v>463466.32</v>
      </c>
      <c r="D216" s="26"/>
      <c r="E216" s="26">
        <f t="shared" si="3"/>
        <v>463466.32</v>
      </c>
    </row>
    <row r="217" spans="2:5" ht="15" customHeight="1" x14ac:dyDescent="0.25">
      <c r="B217" s="100" t="s">
        <v>262</v>
      </c>
      <c r="C217" s="86">
        <v>2295.63</v>
      </c>
      <c r="D217" s="26"/>
      <c r="E217" s="26">
        <f>+C217</f>
        <v>2295.63</v>
      </c>
    </row>
    <row r="218" spans="2:5" ht="15" customHeight="1" x14ac:dyDescent="0.25">
      <c r="B218" s="79" t="s">
        <v>269</v>
      </c>
      <c r="C218" s="86">
        <v>48627.06</v>
      </c>
      <c r="D218" s="26"/>
      <c r="E218" s="26">
        <f>+C218</f>
        <v>48627.06</v>
      </c>
    </row>
    <row r="219" spans="2:5" ht="15" customHeight="1" x14ac:dyDescent="0.25">
      <c r="B219" s="100" t="s">
        <v>258</v>
      </c>
      <c r="C219" s="86">
        <v>0</v>
      </c>
      <c r="D219" s="26"/>
      <c r="E219" s="26">
        <f>+C219</f>
        <v>0</v>
      </c>
    </row>
    <row r="220" spans="2:5" ht="15" customHeight="1" x14ac:dyDescent="0.25">
      <c r="B220" s="101" t="s">
        <v>144</v>
      </c>
      <c r="C220" s="156">
        <v>23401289.77</v>
      </c>
      <c r="D220" s="26"/>
      <c r="E220" s="26">
        <f>+C220</f>
        <v>23401289.77</v>
      </c>
    </row>
    <row r="221" spans="2:5" ht="15" customHeight="1" x14ac:dyDescent="0.25">
      <c r="B221" s="20" t="s">
        <v>66</v>
      </c>
      <c r="C221" s="26">
        <f>SUM(C198:C220)</f>
        <v>47708827.709999993</v>
      </c>
      <c r="D221" s="26">
        <v>0</v>
      </c>
      <c r="E221" s="26">
        <f>SUM(E198:E220)</f>
        <v>47708827.709999993</v>
      </c>
    </row>
    <row r="222" spans="2:5" ht="15" x14ac:dyDescent="0.25">
      <c r="B222"/>
      <c r="C222" s="67"/>
      <c r="D222" s="67"/>
      <c r="E222" s="67"/>
    </row>
    <row r="223" spans="2:5" ht="15" x14ac:dyDescent="0.25">
      <c r="B223" s="187" t="s">
        <v>145</v>
      </c>
      <c r="C223" s="187"/>
      <c r="D223" s="187"/>
      <c r="E223" s="187"/>
    </row>
    <row r="224" spans="2:5" ht="15" x14ac:dyDescent="0.25">
      <c r="B224" s="189"/>
      <c r="C224" s="189"/>
      <c r="D224" s="189"/>
      <c r="E224" s="189"/>
    </row>
    <row r="225" spans="2:9" ht="15" x14ac:dyDescent="0.25">
      <c r="B225" s="200"/>
      <c r="C225" s="201"/>
      <c r="D225" s="84">
        <v>2024</v>
      </c>
      <c r="E225" s="69">
        <v>2023</v>
      </c>
    </row>
    <row r="226" spans="2:9" ht="15" x14ac:dyDescent="0.25">
      <c r="B226" s="202" t="s">
        <v>146</v>
      </c>
      <c r="C226" s="203"/>
      <c r="D226" s="85">
        <f>+E94+E116+E130-E133-E140-E150-E160</f>
        <v>10909875.079999983</v>
      </c>
      <c r="E226" s="145">
        <v>374815074.45999998</v>
      </c>
      <c r="F226" s="63"/>
      <c r="I226" s="63"/>
    </row>
    <row r="227" spans="2:9" ht="15" x14ac:dyDescent="0.25">
      <c r="B227" s="185" t="s">
        <v>8</v>
      </c>
      <c r="C227" s="185"/>
      <c r="D227" s="42"/>
      <c r="E227" s="42"/>
    </row>
    <row r="228" spans="2:9" ht="15" x14ac:dyDescent="0.25">
      <c r="B228" s="165" t="s">
        <v>147</v>
      </c>
      <c r="C228" s="165"/>
      <c r="D228" s="151">
        <f>+E167</f>
        <v>103001049.08</v>
      </c>
      <c r="E228" s="155">
        <v>25540046.460000001</v>
      </c>
    </row>
    <row r="229" spans="2:9" ht="15" x14ac:dyDescent="0.25">
      <c r="B229" s="165" t="s">
        <v>148</v>
      </c>
      <c r="C229" s="165"/>
      <c r="D229" s="26"/>
      <c r="E229" s="26"/>
    </row>
    <row r="230" spans="2:9" ht="15" x14ac:dyDescent="0.25">
      <c r="B230" s="165" t="s">
        <v>149</v>
      </c>
      <c r="C230" s="165"/>
      <c r="D230" s="42"/>
      <c r="E230" s="42"/>
    </row>
    <row r="231" spans="2:9" ht="15" x14ac:dyDescent="0.25">
      <c r="B231" s="165" t="s">
        <v>9</v>
      </c>
      <c r="C231" s="165"/>
      <c r="D231" s="42"/>
      <c r="E231" s="42"/>
    </row>
    <row r="232" spans="2:9" ht="24" customHeight="1" x14ac:dyDescent="0.25">
      <c r="B232" s="165" t="s">
        <v>10</v>
      </c>
      <c r="C232" s="165"/>
      <c r="D232" s="42"/>
      <c r="E232" s="42"/>
    </row>
    <row r="233" spans="2:9" ht="15" x14ac:dyDescent="0.25">
      <c r="B233" s="165" t="s">
        <v>11</v>
      </c>
      <c r="C233" s="165"/>
      <c r="D233" s="42"/>
      <c r="E233" s="42"/>
    </row>
    <row r="234" spans="2:9" ht="15" x14ac:dyDescent="0.25">
      <c r="B234" s="165" t="s">
        <v>12</v>
      </c>
      <c r="C234" s="165"/>
      <c r="D234" s="77">
        <f>+E169</f>
        <v>4.8600000000000003</v>
      </c>
      <c r="E234" s="26">
        <v>95094.11</v>
      </c>
    </row>
    <row r="235" spans="2:9" ht="15" x14ac:dyDescent="0.25">
      <c r="B235" s="43"/>
      <c r="C235" s="43"/>
      <c r="D235" s="40"/>
      <c r="E235" s="40"/>
    </row>
    <row r="236" spans="2:9" ht="15.75" thickBot="1" x14ac:dyDescent="0.3">
      <c r="B236" s="43"/>
      <c r="C236" s="43"/>
      <c r="D236" s="40"/>
      <c r="E236" s="40"/>
    </row>
    <row r="237" spans="2:9" ht="36.75" customHeight="1" thickBot="1" x14ac:dyDescent="0.3">
      <c r="B237" s="247" t="s">
        <v>13</v>
      </c>
      <c r="C237" s="248"/>
      <c r="D237" s="248"/>
      <c r="E237" s="248"/>
      <c r="F237" s="248"/>
      <c r="G237" s="249"/>
    </row>
    <row r="238" spans="2:9" ht="17.25" customHeight="1" x14ac:dyDescent="0.25">
      <c r="B238" s="162" t="s">
        <v>14</v>
      </c>
      <c r="C238" s="163"/>
      <c r="D238" s="163"/>
      <c r="E238" s="164"/>
    </row>
    <row r="239" spans="2:9" x14ac:dyDescent="0.25">
      <c r="B239" s="194" t="s">
        <v>273</v>
      </c>
      <c r="C239" s="195"/>
      <c r="D239" s="195"/>
      <c r="E239" s="196"/>
    </row>
    <row r="240" spans="2:9" ht="15" customHeight="1" x14ac:dyDescent="0.25">
      <c r="B240" s="174" t="s">
        <v>15</v>
      </c>
      <c r="C240" s="175"/>
      <c r="D240" s="175"/>
      <c r="E240" s="176"/>
    </row>
    <row r="241" spans="2:5" ht="30" customHeight="1" x14ac:dyDescent="0.2">
      <c r="B241" s="180" t="s">
        <v>151</v>
      </c>
      <c r="C241" s="181"/>
      <c r="D241" s="44"/>
      <c r="E241" s="106">
        <v>2737025420</v>
      </c>
    </row>
    <row r="242" spans="2:5" ht="12" customHeight="1" x14ac:dyDescent="0.2">
      <c r="B242" s="193"/>
      <c r="C242" s="193"/>
      <c r="D242" s="102"/>
      <c r="E242" s="45"/>
    </row>
    <row r="243" spans="2:5" ht="12" customHeight="1" x14ac:dyDescent="0.2">
      <c r="B243" s="172" t="s">
        <v>152</v>
      </c>
      <c r="C243" s="172"/>
      <c r="D243" s="46"/>
      <c r="E243" s="47">
        <f>SUM(D243:D249)</f>
        <v>13415666</v>
      </c>
    </row>
    <row r="244" spans="2:5" ht="12" customHeight="1" x14ac:dyDescent="0.25">
      <c r="B244" s="177" t="s">
        <v>159</v>
      </c>
      <c r="C244" s="178"/>
      <c r="D244" s="48">
        <v>0</v>
      </c>
      <c r="E244" s="49"/>
    </row>
    <row r="245" spans="2:5" ht="12" customHeight="1" x14ac:dyDescent="0.25">
      <c r="B245" s="177" t="s">
        <v>160</v>
      </c>
      <c r="C245" s="178"/>
      <c r="D245" s="105">
        <v>13415666</v>
      </c>
      <c r="E245" s="49"/>
    </row>
    <row r="246" spans="2:5" ht="12" customHeight="1" x14ac:dyDescent="0.25">
      <c r="B246" s="177" t="s">
        <v>161</v>
      </c>
      <c r="C246" s="178"/>
      <c r="D246" s="105">
        <v>0</v>
      </c>
      <c r="E246" s="49"/>
    </row>
    <row r="247" spans="2:5" ht="12" customHeight="1" x14ac:dyDescent="0.25">
      <c r="B247" s="177" t="s">
        <v>162</v>
      </c>
      <c r="C247" s="178"/>
      <c r="D247" s="105">
        <v>0</v>
      </c>
      <c r="E247" s="49"/>
    </row>
    <row r="248" spans="2:5" ht="12" customHeight="1" x14ac:dyDescent="0.25">
      <c r="B248" s="177" t="s">
        <v>163</v>
      </c>
      <c r="C248" s="178"/>
      <c r="D248" s="105">
        <v>0</v>
      </c>
      <c r="E248" s="49"/>
    </row>
    <row r="249" spans="2:5" ht="12" customHeight="1" x14ac:dyDescent="0.2">
      <c r="B249" s="197" t="s">
        <v>164</v>
      </c>
      <c r="C249" s="197"/>
      <c r="D249" s="48">
        <v>0</v>
      </c>
      <c r="E249" s="45"/>
    </row>
    <row r="250" spans="2:5" ht="12" customHeight="1" x14ac:dyDescent="0.2">
      <c r="B250" s="193"/>
      <c r="C250" s="193"/>
      <c r="D250" s="45"/>
      <c r="E250" s="47">
        <f>SUM(D252:D254)</f>
        <v>0</v>
      </c>
    </row>
    <row r="251" spans="2:5" ht="12" customHeight="1" x14ac:dyDescent="0.2">
      <c r="B251" s="172" t="s">
        <v>153</v>
      </c>
      <c r="C251" s="172"/>
      <c r="D251" s="46"/>
      <c r="E251" s="49"/>
    </row>
    <row r="252" spans="2:5" ht="12" customHeight="1" x14ac:dyDescent="0.25">
      <c r="B252" s="177" t="s">
        <v>165</v>
      </c>
      <c r="C252" s="178"/>
      <c r="D252" s="48">
        <v>0</v>
      </c>
      <c r="E252" s="49"/>
    </row>
    <row r="253" spans="2:5" ht="12" customHeight="1" x14ac:dyDescent="0.25">
      <c r="B253" s="177" t="s">
        <v>166</v>
      </c>
      <c r="C253" s="178"/>
      <c r="D253" s="48">
        <v>0</v>
      </c>
      <c r="E253" s="49"/>
    </row>
    <row r="254" spans="2:5" ht="12" customHeight="1" x14ac:dyDescent="0.25">
      <c r="B254" s="173" t="s">
        <v>167</v>
      </c>
      <c r="C254" s="173"/>
      <c r="D254" s="48">
        <v>0</v>
      </c>
      <c r="E254" s="49"/>
    </row>
    <row r="255" spans="2:5" ht="12" customHeight="1" x14ac:dyDescent="0.2">
      <c r="B255" s="193"/>
      <c r="C255" s="193"/>
      <c r="D255" s="45"/>
      <c r="E255" s="45"/>
    </row>
    <row r="256" spans="2:5" ht="12" customHeight="1" x14ac:dyDescent="0.2">
      <c r="B256" s="182" t="s">
        <v>154</v>
      </c>
      <c r="C256" s="183"/>
      <c r="D256" s="44"/>
      <c r="E256" s="106">
        <v>2750441086</v>
      </c>
    </row>
    <row r="257" spans="1:6" ht="12" customHeight="1" x14ac:dyDescent="0.25">
      <c r="B257" s="21"/>
      <c r="C257" s="21"/>
      <c r="D257" s="21"/>
      <c r="E257" s="21"/>
    </row>
    <row r="258" spans="1:6" ht="15.75" customHeight="1" x14ac:dyDescent="0.25">
      <c r="A258" s="53"/>
      <c r="B258" s="190" t="s">
        <v>16</v>
      </c>
      <c r="C258" s="191"/>
      <c r="D258" s="191"/>
      <c r="E258" s="192"/>
      <c r="F258" s="53"/>
    </row>
    <row r="259" spans="1:6" ht="14.25" customHeight="1" x14ac:dyDescent="0.25">
      <c r="A259" s="53"/>
      <c r="B259" s="174" t="s">
        <v>274</v>
      </c>
      <c r="C259" s="175"/>
      <c r="D259" s="175"/>
      <c r="E259" s="176"/>
      <c r="F259" s="53"/>
    </row>
    <row r="260" spans="1:6" ht="12" customHeight="1" x14ac:dyDescent="0.2">
      <c r="A260" s="53"/>
      <c r="B260" s="180" t="s">
        <v>155</v>
      </c>
      <c r="C260" s="181"/>
      <c r="D260" s="44"/>
      <c r="E260" s="108">
        <v>2795158008</v>
      </c>
      <c r="F260" s="53"/>
    </row>
    <row r="261" spans="1:6" ht="12" customHeight="1" x14ac:dyDescent="0.2">
      <c r="B261" s="170"/>
      <c r="C261" s="170"/>
      <c r="D261" s="44"/>
      <c r="E261" s="44"/>
      <c r="F261" s="53"/>
    </row>
    <row r="262" spans="1:6" ht="12" customHeight="1" x14ac:dyDescent="0.2">
      <c r="B262" s="171" t="s">
        <v>156</v>
      </c>
      <c r="C262" s="171"/>
      <c r="D262" s="50"/>
      <c r="E262" s="51">
        <f>SUM(D263:D284)</f>
        <v>152196970.42000002</v>
      </c>
    </row>
    <row r="263" spans="1:6" ht="12" customHeight="1" x14ac:dyDescent="0.25">
      <c r="B263" s="166" t="s">
        <v>168</v>
      </c>
      <c r="C263" s="166"/>
      <c r="D263" s="107">
        <v>5387488.1399999997</v>
      </c>
      <c r="E263" s="52"/>
    </row>
    <row r="264" spans="1:6" ht="12" customHeight="1" x14ac:dyDescent="0.25">
      <c r="B264" s="166" t="s">
        <v>169</v>
      </c>
      <c r="C264" s="166"/>
      <c r="D264" s="107">
        <v>91161190.969999999</v>
      </c>
      <c r="E264" s="52"/>
    </row>
    <row r="265" spans="1:6" ht="12" customHeight="1" x14ac:dyDescent="0.25">
      <c r="B265" s="166" t="s">
        <v>170</v>
      </c>
      <c r="C265" s="166"/>
      <c r="D265" s="107">
        <v>8486003.25</v>
      </c>
      <c r="E265" s="52"/>
    </row>
    <row r="266" spans="1:6" ht="12" customHeight="1" x14ac:dyDescent="0.25">
      <c r="B266" s="166" t="s">
        <v>171</v>
      </c>
      <c r="C266" s="166"/>
      <c r="D266" s="107">
        <v>2220315</v>
      </c>
      <c r="E266" s="52"/>
    </row>
    <row r="267" spans="1:6" ht="12" customHeight="1" x14ac:dyDescent="0.25">
      <c r="B267" s="166" t="s">
        <v>172</v>
      </c>
      <c r="C267" s="166"/>
      <c r="D267" s="107">
        <v>9931842.9800000004</v>
      </c>
      <c r="E267" s="52"/>
    </row>
    <row r="268" spans="1:6" ht="12" customHeight="1" x14ac:dyDescent="0.25">
      <c r="B268" s="166" t="s">
        <v>173</v>
      </c>
      <c r="C268" s="166"/>
      <c r="D268" s="107">
        <v>6269597.9699999997</v>
      </c>
      <c r="E268" s="52"/>
    </row>
    <row r="269" spans="1:6" ht="12" customHeight="1" x14ac:dyDescent="0.25">
      <c r="B269" s="166" t="s">
        <v>174</v>
      </c>
      <c r="C269" s="166"/>
      <c r="D269" s="107">
        <v>0</v>
      </c>
      <c r="E269" s="52"/>
    </row>
    <row r="270" spans="1:6" ht="12" customHeight="1" x14ac:dyDescent="0.25">
      <c r="B270" s="166" t="s">
        <v>175</v>
      </c>
      <c r="C270" s="166"/>
      <c r="D270" s="107">
        <v>3717263.1</v>
      </c>
      <c r="E270" s="52"/>
    </row>
    <row r="271" spans="1:6" ht="12" customHeight="1" x14ac:dyDescent="0.25">
      <c r="B271" s="166" t="s">
        <v>176</v>
      </c>
      <c r="C271" s="166"/>
      <c r="D271" s="107">
        <v>0</v>
      </c>
      <c r="E271" s="52"/>
    </row>
    <row r="272" spans="1:6" ht="12" customHeight="1" x14ac:dyDescent="0.25">
      <c r="B272" s="166" t="s">
        <v>177</v>
      </c>
      <c r="C272" s="166"/>
      <c r="D272" s="107">
        <v>0</v>
      </c>
      <c r="E272" s="52"/>
    </row>
    <row r="273" spans="2:5" ht="12" customHeight="1" x14ac:dyDescent="0.25">
      <c r="B273" s="166" t="s">
        <v>178</v>
      </c>
      <c r="C273" s="166"/>
      <c r="D273" s="107">
        <v>50922.69</v>
      </c>
      <c r="E273" s="52"/>
    </row>
    <row r="274" spans="2:5" ht="12" customHeight="1" x14ac:dyDescent="0.25">
      <c r="B274" s="166" t="s">
        <v>179</v>
      </c>
      <c r="C274" s="166"/>
      <c r="D274" s="107">
        <v>0</v>
      </c>
      <c r="E274" s="52"/>
    </row>
    <row r="275" spans="2:5" ht="12" customHeight="1" x14ac:dyDescent="0.25">
      <c r="B275" s="166" t="s">
        <v>180</v>
      </c>
      <c r="C275" s="166"/>
      <c r="D275" s="107">
        <v>23401289.77</v>
      </c>
      <c r="E275" s="52"/>
    </row>
    <row r="276" spans="2:5" ht="12" customHeight="1" x14ac:dyDescent="0.25">
      <c r="B276" s="166" t="s">
        <v>181</v>
      </c>
      <c r="C276" s="166"/>
      <c r="D276" s="107">
        <v>0</v>
      </c>
      <c r="E276" s="52"/>
    </row>
    <row r="277" spans="2:5" ht="12" customHeight="1" x14ac:dyDescent="0.25">
      <c r="B277" s="166" t="s">
        <v>182</v>
      </c>
      <c r="C277" s="166"/>
      <c r="D277" s="107">
        <v>0</v>
      </c>
      <c r="E277" s="52"/>
    </row>
    <row r="278" spans="2:5" ht="12" customHeight="1" x14ac:dyDescent="0.25">
      <c r="B278" s="166" t="s">
        <v>183</v>
      </c>
      <c r="C278" s="166"/>
      <c r="D278" s="107">
        <v>0</v>
      </c>
      <c r="E278" s="52"/>
    </row>
    <row r="279" spans="2:5" ht="12" customHeight="1" x14ac:dyDescent="0.25">
      <c r="B279" s="166" t="s">
        <v>184</v>
      </c>
      <c r="C279" s="166"/>
      <c r="D279" s="107">
        <v>0</v>
      </c>
      <c r="E279" s="52"/>
    </row>
    <row r="280" spans="2:5" ht="12" customHeight="1" x14ac:dyDescent="0.25">
      <c r="B280" s="166" t="s">
        <v>185</v>
      </c>
      <c r="C280" s="166"/>
      <c r="D280" s="107">
        <v>0</v>
      </c>
      <c r="E280" s="52"/>
    </row>
    <row r="281" spans="2:5" ht="12" customHeight="1" x14ac:dyDescent="0.25">
      <c r="B281" s="166" t="s">
        <v>186</v>
      </c>
      <c r="C281" s="166"/>
      <c r="D281" s="107">
        <v>0</v>
      </c>
      <c r="E281" s="52"/>
    </row>
    <row r="282" spans="2:5" ht="12" customHeight="1" x14ac:dyDescent="0.25">
      <c r="B282" s="166" t="s">
        <v>187</v>
      </c>
      <c r="C282" s="166"/>
      <c r="D282" s="107">
        <v>1571056.55</v>
      </c>
      <c r="E282" s="52"/>
    </row>
    <row r="283" spans="2:5" ht="12" customHeight="1" x14ac:dyDescent="0.25">
      <c r="B283" s="166" t="s">
        <v>188</v>
      </c>
      <c r="C283" s="166"/>
      <c r="D283" s="107">
        <v>0</v>
      </c>
      <c r="E283" s="52"/>
    </row>
    <row r="284" spans="2:5" ht="12" customHeight="1" x14ac:dyDescent="0.25">
      <c r="B284" s="169" t="s">
        <v>189</v>
      </c>
      <c r="C284" s="169"/>
      <c r="D284" s="107">
        <v>0</v>
      </c>
      <c r="E284" s="52"/>
    </row>
    <row r="285" spans="2:5" ht="12" customHeight="1" x14ac:dyDescent="0.2">
      <c r="B285" s="170"/>
      <c r="C285" s="170"/>
      <c r="D285" s="107"/>
      <c r="E285" s="44"/>
    </row>
    <row r="286" spans="2:5" ht="12" customHeight="1" x14ac:dyDescent="0.2">
      <c r="B286" s="171" t="s">
        <v>157</v>
      </c>
      <c r="C286" s="171"/>
      <c r="D286" s="50"/>
      <c r="E286" s="51">
        <f>SUM(D287:D293)</f>
        <v>199571227.05000001</v>
      </c>
    </row>
    <row r="287" spans="2:5" ht="12" customHeight="1" x14ac:dyDescent="0.25">
      <c r="B287" s="167" t="s">
        <v>190</v>
      </c>
      <c r="C287" s="168"/>
      <c r="D287" s="107">
        <v>103001049.08</v>
      </c>
      <c r="E287" s="52"/>
    </row>
    <row r="288" spans="2:5" ht="12" customHeight="1" x14ac:dyDescent="0.25">
      <c r="B288" s="167" t="s">
        <v>191</v>
      </c>
      <c r="C288" s="168"/>
      <c r="D288" s="105">
        <v>0</v>
      </c>
      <c r="E288" s="52"/>
    </row>
    <row r="289" spans="2:5" ht="12" customHeight="1" x14ac:dyDescent="0.25">
      <c r="B289" s="167" t="s">
        <v>192</v>
      </c>
      <c r="C289" s="168"/>
      <c r="D289" s="105">
        <v>0</v>
      </c>
      <c r="E289" s="52"/>
    </row>
    <row r="290" spans="2:5" ht="12" customHeight="1" x14ac:dyDescent="0.25">
      <c r="B290" s="167" t="s">
        <v>259</v>
      </c>
      <c r="C290" s="168"/>
      <c r="D290" s="105">
        <v>4.8600000000000003</v>
      </c>
      <c r="E290" s="52"/>
    </row>
    <row r="291" spans="2:5" ht="12" customHeight="1" x14ac:dyDescent="0.25">
      <c r="B291" s="167" t="s">
        <v>260</v>
      </c>
      <c r="C291" s="168"/>
      <c r="D291" s="105">
        <v>0</v>
      </c>
      <c r="E291" s="52"/>
    </row>
    <row r="292" spans="2:5" ht="12" customHeight="1" x14ac:dyDescent="0.25">
      <c r="B292" s="167" t="s">
        <v>261</v>
      </c>
      <c r="C292" s="168"/>
      <c r="D292" s="107">
        <v>96570173.109999999</v>
      </c>
      <c r="E292" s="52"/>
    </row>
    <row r="293" spans="2:5" ht="12" customHeight="1" x14ac:dyDescent="0.25">
      <c r="B293" s="169" t="s">
        <v>193</v>
      </c>
      <c r="C293" s="169"/>
      <c r="D293" s="105">
        <v>0</v>
      </c>
      <c r="E293" s="52"/>
    </row>
    <row r="294" spans="2:5" x14ac:dyDescent="0.2">
      <c r="B294" s="170"/>
      <c r="C294" s="170"/>
      <c r="D294" s="44"/>
      <c r="E294" s="44"/>
    </row>
    <row r="295" spans="2:5" x14ac:dyDescent="0.2">
      <c r="B295" s="180" t="s">
        <v>158</v>
      </c>
      <c r="C295" s="181"/>
      <c r="D295" s="44"/>
      <c r="E295" s="108">
        <v>2842532265</v>
      </c>
    </row>
    <row r="296" spans="2:5" x14ac:dyDescent="0.2">
      <c r="B296" s="95"/>
      <c r="C296" s="95"/>
      <c r="D296" s="44"/>
      <c r="E296" s="44"/>
    </row>
    <row r="297" spans="2:5" x14ac:dyDescent="0.2">
      <c r="B297" s="95"/>
      <c r="C297" s="95"/>
      <c r="D297" s="44"/>
      <c r="E297" s="44"/>
    </row>
    <row r="298" spans="2:5" x14ac:dyDescent="0.2">
      <c r="B298" s="158"/>
      <c r="C298" s="158"/>
      <c r="D298" s="44"/>
      <c r="E298" s="44"/>
    </row>
    <row r="299" spans="2:5" x14ac:dyDescent="0.2">
      <c r="B299" s="158"/>
      <c r="C299" s="158"/>
      <c r="D299" s="44"/>
      <c r="E299" s="44"/>
    </row>
    <row r="300" spans="2:5" x14ac:dyDescent="0.2">
      <c r="B300" s="158"/>
      <c r="C300" s="158"/>
      <c r="D300" s="44"/>
      <c r="E300" s="44"/>
    </row>
    <row r="301" spans="2:5" x14ac:dyDescent="0.2">
      <c r="B301" s="95"/>
      <c r="C301" s="95"/>
      <c r="D301" s="44"/>
      <c r="E301" s="44"/>
    </row>
    <row r="302" spans="2:5" x14ac:dyDescent="0.2">
      <c r="B302" s="95"/>
      <c r="C302" s="95"/>
      <c r="D302" s="44"/>
      <c r="E302" s="44"/>
    </row>
    <row r="303" spans="2:5" x14ac:dyDescent="0.2">
      <c r="B303" s="95"/>
      <c r="C303" s="95"/>
      <c r="D303" s="44"/>
      <c r="E303" s="44"/>
    </row>
    <row r="304" spans="2:5" x14ac:dyDescent="0.2">
      <c r="B304" s="96"/>
      <c r="C304" s="96"/>
      <c r="D304" s="96"/>
      <c r="E304" s="44"/>
    </row>
    <row r="305" spans="2:5" x14ac:dyDescent="0.2">
      <c r="B305" s="97"/>
      <c r="C305" s="2"/>
      <c r="E305" s="44"/>
    </row>
    <row r="306" spans="2:5" x14ac:dyDescent="0.2">
      <c r="B306" s="159"/>
      <c r="C306" s="2"/>
      <c r="D306" s="160"/>
      <c r="E306" s="161"/>
    </row>
    <row r="307" spans="2:5" ht="16.5" customHeight="1" x14ac:dyDescent="0.2">
      <c r="B307" s="256" t="s">
        <v>255</v>
      </c>
      <c r="C307" s="257"/>
      <c r="D307" s="258" t="s">
        <v>275</v>
      </c>
      <c r="E307" s="258"/>
    </row>
    <row r="308" spans="2:5" ht="16.5" customHeight="1" x14ac:dyDescent="0.2">
      <c r="B308" s="256" t="s">
        <v>256</v>
      </c>
      <c r="C308" s="257"/>
      <c r="D308" s="258" t="s">
        <v>276</v>
      </c>
      <c r="E308" s="258"/>
    </row>
    <row r="309" spans="2:5" x14ac:dyDescent="0.2">
      <c r="B309" s="95"/>
      <c r="C309" s="95"/>
      <c r="D309" s="44"/>
      <c r="E309" s="44"/>
    </row>
    <row r="310" spans="2:5" x14ac:dyDescent="0.2">
      <c r="B310" s="95"/>
      <c r="C310" s="95"/>
      <c r="D310" s="44"/>
      <c r="E310" s="44"/>
    </row>
    <row r="311" spans="2:5" x14ac:dyDescent="0.2">
      <c r="B311" s="95"/>
      <c r="C311" s="95"/>
      <c r="D311" s="44"/>
      <c r="E311" s="44"/>
    </row>
    <row r="312" spans="2:5" x14ac:dyDescent="0.2">
      <c r="B312" s="95"/>
      <c r="C312" s="95"/>
      <c r="D312" s="44"/>
      <c r="E312" s="44"/>
    </row>
    <row r="313" spans="2:5" x14ac:dyDescent="0.2">
      <c r="B313" s="95"/>
      <c r="C313" s="95"/>
      <c r="D313" s="44"/>
      <c r="E313" s="44"/>
    </row>
    <row r="314" spans="2:5" x14ac:dyDescent="0.2">
      <c r="B314" s="95"/>
      <c r="C314" s="95"/>
      <c r="D314" s="44"/>
      <c r="E314" s="44"/>
    </row>
    <row r="315" spans="2:5" x14ac:dyDescent="0.2">
      <c r="B315" s="95"/>
      <c r="C315" s="95"/>
      <c r="D315" s="44"/>
      <c r="E315" s="44"/>
    </row>
    <row r="316" spans="2:5" x14ac:dyDescent="0.2">
      <c r="B316" s="95"/>
      <c r="C316" s="95"/>
      <c r="D316" s="44"/>
      <c r="E316" s="44"/>
    </row>
    <row r="317" spans="2:5" x14ac:dyDescent="0.2">
      <c r="B317" s="95"/>
      <c r="C317" s="95"/>
      <c r="D317" s="44"/>
      <c r="E317" s="44"/>
    </row>
    <row r="318" spans="2:5" x14ac:dyDescent="0.2">
      <c r="B318" s="95"/>
      <c r="C318" s="95"/>
      <c r="D318" s="44"/>
      <c r="E318" s="44"/>
    </row>
    <row r="319" spans="2:5" x14ac:dyDescent="0.2">
      <c r="B319" s="95"/>
      <c r="C319" s="95"/>
      <c r="D319" s="44"/>
      <c r="E319" s="44"/>
    </row>
    <row r="320" spans="2:5" x14ac:dyDescent="0.2">
      <c r="B320" s="95"/>
      <c r="C320" s="95"/>
      <c r="D320" s="44"/>
      <c r="E320" s="44"/>
    </row>
    <row r="321" spans="2:7" x14ac:dyDescent="0.2">
      <c r="B321" s="95"/>
      <c r="C321" s="95"/>
      <c r="D321" s="44"/>
      <c r="E321" s="44"/>
    </row>
    <row r="322" spans="2:7" x14ac:dyDescent="0.25">
      <c r="C322" s="2"/>
      <c r="F322" s="64"/>
      <c r="G322" s="58"/>
    </row>
    <row r="323" spans="2:7" ht="12.75" x14ac:dyDescent="0.25">
      <c r="B323" s="7"/>
    </row>
  </sheetData>
  <sheetProtection formatColumns="0" formatRows="0"/>
  <mergeCells count="150">
    <mergeCell ref="D308:E308"/>
    <mergeCell ref="B57:C57"/>
    <mergeCell ref="B73:C73"/>
    <mergeCell ref="B58:C58"/>
    <mergeCell ref="B59:C59"/>
    <mergeCell ref="B61:C61"/>
    <mergeCell ref="B62:C62"/>
    <mergeCell ref="B63:C63"/>
    <mergeCell ref="B66:C66"/>
    <mergeCell ref="B67:C67"/>
    <mergeCell ref="B68:C68"/>
    <mergeCell ref="B69:C69"/>
    <mergeCell ref="B70:C70"/>
    <mergeCell ref="B71:C71"/>
    <mergeCell ref="B72:C72"/>
    <mergeCell ref="B64:C64"/>
    <mergeCell ref="B237:G237"/>
    <mergeCell ref="B228:C228"/>
    <mergeCell ref="B187:E187"/>
    <mergeCell ref="B188:E188"/>
    <mergeCell ref="B185:G185"/>
    <mergeCell ref="B193:C193"/>
    <mergeCell ref="G77:G78"/>
    <mergeCell ref="C174:C175"/>
    <mergeCell ref="B56:C56"/>
    <mergeCell ref="B44:C44"/>
    <mergeCell ref="B55:C55"/>
    <mergeCell ref="C34:D34"/>
    <mergeCell ref="B43:C43"/>
    <mergeCell ref="C29:D29"/>
    <mergeCell ref="B28:B29"/>
    <mergeCell ref="B295:C295"/>
    <mergeCell ref="D307:E307"/>
    <mergeCell ref="B77:B78"/>
    <mergeCell ref="C77:F77"/>
    <mergeCell ref="B91:G91"/>
    <mergeCell ref="B173:G173"/>
    <mergeCell ref="G179:G180"/>
    <mergeCell ref="D180:E180"/>
    <mergeCell ref="B181:B182"/>
    <mergeCell ref="C181:C182"/>
    <mergeCell ref="D181:E181"/>
    <mergeCell ref="G181:G182"/>
    <mergeCell ref="D182:E182"/>
    <mergeCell ref="B179:B180"/>
    <mergeCell ref="C179:C180"/>
    <mergeCell ref="D179:F179"/>
    <mergeCell ref="B174:B175"/>
    <mergeCell ref="B2:G2"/>
    <mergeCell ref="B3:G3"/>
    <mergeCell ref="B51:C51"/>
    <mergeCell ref="B52:C52"/>
    <mergeCell ref="B53:C53"/>
    <mergeCell ref="B54:C54"/>
    <mergeCell ref="B46:C46"/>
    <mergeCell ref="C19:D19"/>
    <mergeCell ref="C27:D27"/>
    <mergeCell ref="C39:D39"/>
    <mergeCell ref="B4:G4"/>
    <mergeCell ref="B5:G5"/>
    <mergeCell ref="B6:G6"/>
    <mergeCell ref="C33:D33"/>
    <mergeCell ref="B13:B14"/>
    <mergeCell ref="B45:C45"/>
    <mergeCell ref="C38:D38"/>
    <mergeCell ref="F19:F20"/>
    <mergeCell ref="E19:E20"/>
    <mergeCell ref="B19:B20"/>
    <mergeCell ref="B50:C50"/>
    <mergeCell ref="C12:D12"/>
    <mergeCell ref="C13:D14"/>
    <mergeCell ref="C15:D15"/>
    <mergeCell ref="B232:C232"/>
    <mergeCell ref="B294:C294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90:C290"/>
    <mergeCell ref="B293:C293"/>
    <mergeCell ref="B291:C291"/>
    <mergeCell ref="B292:C292"/>
    <mergeCell ref="B252:C252"/>
    <mergeCell ref="B263:C263"/>
    <mergeCell ref="B289:C289"/>
    <mergeCell ref="B225:C225"/>
    <mergeCell ref="B226:C226"/>
    <mergeCell ref="G174:G175"/>
    <mergeCell ref="B176:B177"/>
    <mergeCell ref="C176:C177"/>
    <mergeCell ref="G176:G177"/>
    <mergeCell ref="B229:C229"/>
    <mergeCell ref="B230:C230"/>
    <mergeCell ref="B231:C231"/>
    <mergeCell ref="B60:C60"/>
    <mergeCell ref="B260:C260"/>
    <mergeCell ref="B261:C261"/>
    <mergeCell ref="B262:C262"/>
    <mergeCell ref="B256:C256"/>
    <mergeCell ref="B190:C190"/>
    <mergeCell ref="B191:C191"/>
    <mergeCell ref="B192:C192"/>
    <mergeCell ref="B227:C227"/>
    <mergeCell ref="B195:E195"/>
    <mergeCell ref="B223:E223"/>
    <mergeCell ref="D174:F174"/>
    <mergeCell ref="B224:E224"/>
    <mergeCell ref="B258:E258"/>
    <mergeCell ref="B259:E259"/>
    <mergeCell ref="B243:C243"/>
    <mergeCell ref="B241:C241"/>
    <mergeCell ref="B242:C242"/>
    <mergeCell ref="B255:C255"/>
    <mergeCell ref="B239:E239"/>
    <mergeCell ref="B253:C253"/>
    <mergeCell ref="B249:C249"/>
    <mergeCell ref="B250:C250"/>
    <mergeCell ref="B65:C65"/>
    <mergeCell ref="B238:E238"/>
    <mergeCell ref="B233:C233"/>
    <mergeCell ref="B234:C234"/>
    <mergeCell ref="B279:C279"/>
    <mergeCell ref="B280:C280"/>
    <mergeCell ref="B288:C288"/>
    <mergeCell ref="B284:C284"/>
    <mergeCell ref="B285:C285"/>
    <mergeCell ref="B286:C286"/>
    <mergeCell ref="B251:C251"/>
    <mergeCell ref="B254:C254"/>
    <mergeCell ref="B281:C281"/>
    <mergeCell ref="B282:C282"/>
    <mergeCell ref="B283:C283"/>
    <mergeCell ref="B287:C287"/>
    <mergeCell ref="B240:E240"/>
    <mergeCell ref="B244:C244"/>
    <mergeCell ref="B245:C245"/>
    <mergeCell ref="B246:C246"/>
    <mergeCell ref="B247:C247"/>
    <mergeCell ref="B248:C248"/>
  </mergeCells>
  <pageMargins left="0.70866141732283472" right="0.70866141732283472" top="0.74803149606299213" bottom="0.74803149606299213" header="0.31496062992125984" footer="0.31496062992125984"/>
  <pageSetup scale="37" fitToHeight="0" orientation="portrait" r:id="rId1"/>
  <rowBreaks count="2" manualBreakCount="2">
    <brk id="111" min="1" max="6" man="1"/>
    <brk id="221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2025-01-28T15:40:05Z</cp:lastPrinted>
  <dcterms:created xsi:type="dcterms:W3CDTF">2020-01-21T18:36:28Z</dcterms:created>
  <dcterms:modified xsi:type="dcterms:W3CDTF">2025-01-28T15:40:32Z</dcterms:modified>
</cp:coreProperties>
</file>